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3" activeTab="0"/>
  </bookViews>
  <sheets>
    <sheet name="Sheet1" sheetId="1" r:id="rId1"/>
    <sheet name="Sheet2" sheetId="2" r:id="rId2"/>
    <sheet name="Sheet3" sheetId="3" r:id="rId3"/>
  </sheets>
  <definedNames>
    <definedName name="_xlnm.Print_Area_1">'Sheet1'!$A$1:$N$114</definedName>
    <definedName name="_xlnm.Print_Area" localSheetId="0">'Sheet1'!$A$1:$N$114</definedName>
  </definedNames>
  <calcPr fullCalcOnLoad="1"/>
</workbook>
</file>

<file path=xl/sharedStrings.xml><?xml version="1.0" encoding="utf-8"?>
<sst xmlns="http://schemas.openxmlformats.org/spreadsheetml/2006/main" count="234" uniqueCount="177">
  <si>
    <t>HEMCHANDRACHARYA NORTH         GUJARAT UNIVERSITY, PATAN</t>
  </si>
  <si>
    <t xml:space="preserve">                                R E V E N U E   ( N O N - P L A N )       B U D G E T                                                   Rs.                                                              </t>
  </si>
  <si>
    <t>Sr. No.</t>
  </si>
  <si>
    <t>Head of Account</t>
  </si>
  <si>
    <t>Actual  Income          2015-2016</t>
  </si>
  <si>
    <t>Budget Estimates         2016-2017</t>
  </si>
  <si>
    <t>Actual   Income Upto                     31-07-16</t>
  </si>
  <si>
    <t>Revised Estimates              2016-2017</t>
  </si>
  <si>
    <t>Budget Estimates         2017-2018</t>
  </si>
  <si>
    <t>Actual  Expenditure          2015-2016</t>
  </si>
  <si>
    <t>Actual   Expenditure Upto                     31-07-16</t>
  </si>
  <si>
    <t>A</t>
  </si>
  <si>
    <t>Other Fees</t>
  </si>
  <si>
    <t>Administrative Exp.</t>
  </si>
  <si>
    <t>Affiliation Fees</t>
  </si>
  <si>
    <t>Bank Commission</t>
  </si>
  <si>
    <t>Enrollment Fees/Reg.Fees</t>
  </si>
  <si>
    <t>Insurance Premium</t>
  </si>
  <si>
    <t>Elegibility Fees</t>
  </si>
  <si>
    <t>Legal Expenses</t>
  </si>
  <si>
    <t>Migration Fees</t>
  </si>
  <si>
    <t>Dead Stock/Furniture</t>
  </si>
  <si>
    <t>Dead Stock Repairing</t>
  </si>
  <si>
    <t>Total Rs.</t>
  </si>
  <si>
    <t>Electricity Expenses</t>
  </si>
  <si>
    <t>B</t>
  </si>
  <si>
    <t>Post Graduate Education</t>
  </si>
  <si>
    <t>Telephone Expenses</t>
  </si>
  <si>
    <t>a</t>
  </si>
  <si>
    <t>Post Graduate Centres Income</t>
  </si>
  <si>
    <t>Advertisement Expense</t>
  </si>
  <si>
    <t>P.G.Center Fee</t>
  </si>
  <si>
    <t>Post &amp; Telegram Exp.</t>
  </si>
  <si>
    <t>Stationery &amp; Printing</t>
  </si>
  <si>
    <t>b</t>
  </si>
  <si>
    <t>Post Graduate Deptt.</t>
  </si>
  <si>
    <t>Vehicle  Maintence Exp.</t>
  </si>
  <si>
    <t>B.Arch (Annexture-1)</t>
  </si>
  <si>
    <t>Vehicle Exp.(Fuel)</t>
  </si>
  <si>
    <t>Chemistry (Annexture - 2)</t>
  </si>
  <si>
    <t>Staff Uniform</t>
  </si>
  <si>
    <t>English (Annexture -3)</t>
  </si>
  <si>
    <t>Committee Expenses</t>
  </si>
  <si>
    <t>Hospital Mane.(Annexture 5)</t>
  </si>
  <si>
    <t>Contingency Expenses</t>
  </si>
  <si>
    <t>Life Sciences(Annexture 6)</t>
  </si>
  <si>
    <t>Membership Fees</t>
  </si>
  <si>
    <t>Mathematics (Annexture-7)</t>
  </si>
  <si>
    <t>Election Expenses</t>
  </si>
  <si>
    <t>M.B.A.  (Annexture - 8)</t>
  </si>
  <si>
    <t>Staff Travelling Expense</t>
  </si>
  <si>
    <t>Sanskrit (Annexture - 10)</t>
  </si>
  <si>
    <t>Seminar/symposia Expenses</t>
  </si>
  <si>
    <t>Ph.D.</t>
  </si>
  <si>
    <t>Audit Expenses</t>
  </si>
  <si>
    <t>Breakage Charges</t>
  </si>
  <si>
    <t>NAAC  exp.</t>
  </si>
  <si>
    <t>i</t>
  </si>
  <si>
    <t xml:space="preserve">Chemistry </t>
  </si>
  <si>
    <t>Staff Welfare Nidhi/Exp.</t>
  </si>
  <si>
    <t>ii</t>
  </si>
  <si>
    <t>Life Sciences</t>
  </si>
  <si>
    <t>Staff Sport Club Exp.</t>
  </si>
  <si>
    <t>Syllabus Expenses</t>
  </si>
  <si>
    <t>C</t>
  </si>
  <si>
    <t>Income of Price Publication</t>
  </si>
  <si>
    <t>Xerox Expenses</t>
  </si>
  <si>
    <t>Medical Reimbursement</t>
  </si>
  <si>
    <t>D</t>
  </si>
  <si>
    <t>Sports Activities(Anne11)</t>
  </si>
  <si>
    <t>Computer Center Mics.Exp.</t>
  </si>
  <si>
    <t>E</t>
  </si>
  <si>
    <t>Youth Welfare (Anne-12)</t>
  </si>
  <si>
    <t>Staff Recuritment Exp.</t>
  </si>
  <si>
    <t>Security Services</t>
  </si>
  <si>
    <t>F</t>
  </si>
  <si>
    <t>Estate Income</t>
  </si>
  <si>
    <t>Guards</t>
  </si>
  <si>
    <t>Quarter Rent</t>
  </si>
  <si>
    <t>Tech./Semi-Tech./Off.Atten.</t>
  </si>
  <si>
    <t>Housekeeping Expenses</t>
  </si>
  <si>
    <t>G</t>
  </si>
  <si>
    <t>Government Grant</t>
  </si>
  <si>
    <t>Maintenence Grant</t>
  </si>
  <si>
    <t>Employee Salary</t>
  </si>
  <si>
    <t>NBHM Grant</t>
  </si>
  <si>
    <t>Vice Chancellor</t>
  </si>
  <si>
    <t>NSS Project Grant(Ann-9)</t>
  </si>
  <si>
    <t>Pro.Vice Chancellor</t>
  </si>
  <si>
    <t>NSS Camp Grant(Ann-9)</t>
  </si>
  <si>
    <t>Registrar Office</t>
  </si>
  <si>
    <t>Grant For Car</t>
  </si>
  <si>
    <t>Exam Branch</t>
  </si>
  <si>
    <t>Other Grant</t>
  </si>
  <si>
    <t>Estate Branch</t>
  </si>
  <si>
    <t>6 Th Pay Arreas Grant</t>
  </si>
  <si>
    <t>Library Branch</t>
  </si>
  <si>
    <t>7 Th Pay Arreas Grant</t>
  </si>
  <si>
    <t>D.P.E./N.S.S. Branch</t>
  </si>
  <si>
    <t>Building Maintance Grant(RUSA)</t>
  </si>
  <si>
    <t>Leave Travelling Expenses</t>
  </si>
  <si>
    <t>Hospital mgt deptt Grant</t>
  </si>
  <si>
    <t>Leave Encashment</t>
  </si>
  <si>
    <t>SENATE matdar regi fees</t>
  </si>
  <si>
    <t>Bonous</t>
  </si>
  <si>
    <t>VC/ PVC Hospitality Exp.</t>
  </si>
  <si>
    <t xml:space="preserve">6 Th Pay Arrears </t>
  </si>
  <si>
    <t xml:space="preserve">7 Th Pay Arrears </t>
  </si>
  <si>
    <t>Post Graduate Deptt. Salary</t>
  </si>
  <si>
    <t>Teaching Staff</t>
  </si>
  <si>
    <t>Non Teaching Staff</t>
  </si>
  <si>
    <t>P.G. Deptt. Expenses</t>
  </si>
  <si>
    <t>B.Arch(Annexture-1)</t>
  </si>
  <si>
    <t xml:space="preserve">Hospital Manag(Ann.-5). </t>
  </si>
  <si>
    <t>Life Sciences(Anne. -6)</t>
  </si>
  <si>
    <t>M.B.A. (Annexture - 8)</t>
  </si>
  <si>
    <t>Library Branch Expenses</t>
  </si>
  <si>
    <t xml:space="preserve">Purchase of Books/Vedio </t>
  </si>
  <si>
    <t>Subscription</t>
  </si>
  <si>
    <t>Binding of Books &amp;Periodical</t>
  </si>
  <si>
    <t xml:space="preserve">Contingency </t>
  </si>
  <si>
    <t>E-Journals</t>
  </si>
  <si>
    <t>Sports Activities(Anne.11)</t>
  </si>
  <si>
    <t>H</t>
  </si>
  <si>
    <t>Youth Welfare (Anne.-12)</t>
  </si>
  <si>
    <t>I</t>
  </si>
  <si>
    <t>Extramural Acti. (Anne. 4)</t>
  </si>
  <si>
    <t>J</t>
  </si>
  <si>
    <t>N.S.S. (Annexture - 9)</t>
  </si>
  <si>
    <t>K</t>
  </si>
  <si>
    <t>Education Reforms Exp.</t>
  </si>
  <si>
    <t>L</t>
  </si>
  <si>
    <t>Estate Branch Expenses</t>
  </si>
  <si>
    <t>Gardening Expenses</t>
  </si>
  <si>
    <t>Manure &amp; Fertilizer</t>
  </si>
  <si>
    <t>Seeds &amp; Plants</t>
  </si>
  <si>
    <t>c</t>
  </si>
  <si>
    <t>Gardening &amp; Park</t>
  </si>
  <si>
    <t xml:space="preserve">Repairing &amp; Maintanance </t>
  </si>
  <si>
    <t>Civil Works</t>
  </si>
  <si>
    <t>Electrical Works</t>
  </si>
  <si>
    <t>Borewell Expenses</t>
  </si>
  <si>
    <t>Rent &amp; Taxes</t>
  </si>
  <si>
    <t>Campus Maintence &amp; Cleaning</t>
  </si>
  <si>
    <t>M</t>
  </si>
  <si>
    <t>Computer Hardware</t>
  </si>
  <si>
    <t>N</t>
  </si>
  <si>
    <t>Computer Upgradation</t>
  </si>
  <si>
    <t>O</t>
  </si>
  <si>
    <t>Computer Maintanance</t>
  </si>
  <si>
    <t>P</t>
  </si>
  <si>
    <t>Computer Software</t>
  </si>
  <si>
    <t>Q</t>
  </si>
  <si>
    <t>Computer Stationery Exp.</t>
  </si>
  <si>
    <t>R</t>
  </si>
  <si>
    <t>Internet Exp.\Campus B.B.Connection</t>
  </si>
  <si>
    <t>S</t>
  </si>
  <si>
    <t>Computer Parts &amp; Peripherals</t>
  </si>
  <si>
    <t>T</t>
  </si>
  <si>
    <t>Ambedkar Chair  Expenses</t>
  </si>
  <si>
    <t>U</t>
  </si>
  <si>
    <t>Vibrant Gujarat Exp</t>
  </si>
  <si>
    <t>V</t>
  </si>
  <si>
    <t>NBHM</t>
  </si>
  <si>
    <t>Total Income Rs.</t>
  </si>
  <si>
    <t>Total Expenses Rs.</t>
  </si>
  <si>
    <t>Expenditure over Income</t>
  </si>
  <si>
    <t>Income over Expenditure</t>
  </si>
  <si>
    <t>Gross  Income Rs.</t>
  </si>
  <si>
    <t>Gross Expenditure Rs.</t>
  </si>
  <si>
    <t>Expenditure For The Year-2007-08</t>
  </si>
  <si>
    <t>P.D. Deptt. Expenses</t>
  </si>
  <si>
    <t>Sports Activities</t>
  </si>
  <si>
    <t xml:space="preserve">Youth Welfare </t>
  </si>
  <si>
    <t xml:space="preserve">Extramural Acti. </t>
  </si>
  <si>
    <t xml:space="preserve">N.S.S. </t>
  </si>
  <si>
    <t xml:space="preserve">NHBM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</si>
</sst>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2"/>
    </font>
    <font>
      <sz val="12"/>
      <color indexed="18"/>
      <name val="Times New Roman"/>
      <family val="1"/>
    </font>
    <font>
      <sz val="12"/>
      <color indexed="18"/>
      <name val="LMG-Rupen"/>
      <family val="0"/>
    </font>
    <font>
      <sz val="20"/>
      <color indexed="18"/>
      <name val="AlgerianD"/>
      <family val="5"/>
    </font>
    <font>
      <sz val="8"/>
      <color indexed="18"/>
      <name val="LMG-Rupen"/>
      <family val="0"/>
    </font>
    <font>
      <sz val="20"/>
      <color indexed="18"/>
      <name val="Pioneer BT"/>
      <family val="5"/>
    </font>
    <font>
      <b/>
      <sz val="11"/>
      <color indexed="18"/>
      <name val="Times New Roman"/>
      <family val="1"/>
    </font>
    <font>
      <sz val="11"/>
      <color indexed="18"/>
      <name val="LMG-Rupen"/>
      <family val="0"/>
    </font>
    <font>
      <b/>
      <u val="single"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8"/>
      <color indexed="18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18"/>
      <name val="Times New Roman"/>
      <family val="1"/>
    </font>
    <font>
      <u val="single"/>
      <sz val="12"/>
      <color indexed="18"/>
      <name val="Times New Roman"/>
      <family val="1"/>
    </font>
    <font>
      <sz val="12"/>
      <color indexed="12"/>
      <name val="LMG-Rupen"/>
      <family val="0"/>
    </font>
    <font>
      <b/>
      <sz val="14"/>
      <name val="Arial"/>
      <family val="2"/>
    </font>
    <font>
      <sz val="11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19" applyFont="1" applyFill="1">
      <alignment/>
      <protection/>
    </xf>
    <xf numFmtId="0" fontId="2" fillId="2" borderId="0" xfId="19" applyFont="1" applyFill="1">
      <alignment/>
      <protection/>
    </xf>
    <xf numFmtId="0" fontId="2" fillId="2" borderId="0" xfId="19" applyFont="1" applyFill="1" applyAlignment="1">
      <alignment horizontal="center"/>
      <protection/>
    </xf>
    <xf numFmtId="0" fontId="4" fillId="2" borderId="0" xfId="19" applyFont="1" applyFill="1">
      <alignment/>
      <protection/>
    </xf>
    <xf numFmtId="0" fontId="5" fillId="2" borderId="1" xfId="19" applyFont="1" applyFill="1" applyBorder="1" applyAlignment="1">
      <alignment/>
      <protection/>
    </xf>
    <xf numFmtId="0" fontId="6" fillId="2" borderId="2" xfId="19" applyFont="1" applyFill="1" applyBorder="1" applyAlignment="1">
      <alignment horizontal="center" vertical="center" wrapText="1"/>
      <protection/>
    </xf>
    <xf numFmtId="0" fontId="7" fillId="2" borderId="0" xfId="19" applyFont="1" applyFill="1" applyAlignment="1">
      <alignment/>
      <protection/>
    </xf>
    <xf numFmtId="0" fontId="8" fillId="2" borderId="2" xfId="19" applyFont="1" applyFill="1" applyBorder="1" applyAlignment="1">
      <alignment horizontal="left" vertical="center" wrapText="1"/>
      <protection/>
    </xf>
    <xf numFmtId="0" fontId="1" fillId="2" borderId="2" xfId="19" applyFont="1" applyFill="1" applyBorder="1" applyAlignment="1">
      <alignment vertical="center"/>
      <protection/>
    </xf>
    <xf numFmtId="0" fontId="9" fillId="2" borderId="2" xfId="19" applyFont="1" applyFill="1" applyBorder="1" applyAlignment="1">
      <alignment horizontal="center" vertical="center"/>
      <protection/>
    </xf>
    <xf numFmtId="0" fontId="10" fillId="2" borderId="2" xfId="19" applyFont="1" applyFill="1" applyBorder="1" applyAlignment="1">
      <alignment vertical="center" wrapText="1"/>
      <protection/>
    </xf>
    <xf numFmtId="0" fontId="11" fillId="2" borderId="2" xfId="19" applyFont="1" applyFill="1" applyBorder="1" applyAlignment="1">
      <alignment vertical="center"/>
      <protection/>
    </xf>
    <xf numFmtId="0" fontId="1" fillId="2" borderId="2" xfId="19" applyFont="1" applyFill="1" applyBorder="1" applyAlignment="1">
      <alignment horizontal="center" vertical="center"/>
      <protection/>
    </xf>
    <xf numFmtId="0" fontId="1" fillId="2" borderId="2" xfId="19" applyFont="1" applyFill="1" applyBorder="1" applyAlignment="1">
      <alignment vertical="center" wrapText="1"/>
      <protection/>
    </xf>
    <xf numFmtId="0" fontId="12" fillId="2" borderId="2" xfId="19" applyFont="1" applyFill="1" applyBorder="1" applyAlignment="1">
      <alignment vertical="center"/>
      <protection/>
    </xf>
    <xf numFmtId="0" fontId="9" fillId="2" borderId="2" xfId="19" applyFont="1" applyFill="1" applyBorder="1" applyAlignment="1">
      <alignment horizontal="right" vertical="center"/>
      <protection/>
    </xf>
    <xf numFmtId="0" fontId="9" fillId="2" borderId="2" xfId="19" applyFont="1" applyFill="1" applyBorder="1" applyAlignment="1">
      <alignment vertical="center"/>
      <protection/>
    </xf>
    <xf numFmtId="0" fontId="10" fillId="2" borderId="2" xfId="19" applyFont="1" applyFill="1" applyBorder="1" applyAlignment="1">
      <alignment vertical="center"/>
      <protection/>
    </xf>
    <xf numFmtId="0" fontId="1" fillId="2" borderId="2" xfId="19" applyFont="1" applyFill="1" applyBorder="1" applyAlignment="1">
      <alignment horizontal="left" vertical="center" wrapText="1"/>
      <protection/>
    </xf>
    <xf numFmtId="0" fontId="1" fillId="2" borderId="2" xfId="19" applyFont="1" applyFill="1" applyBorder="1" applyAlignment="1">
      <alignment horizontal="left" vertical="center"/>
      <protection/>
    </xf>
    <xf numFmtId="0" fontId="12" fillId="0" borderId="2" xfId="19" applyFont="1" applyBorder="1" applyAlignment="1">
      <alignment vertical="center" wrapText="1"/>
      <protection/>
    </xf>
    <xf numFmtId="0" fontId="13" fillId="0" borderId="2" xfId="19" applyFont="1" applyBorder="1" applyAlignment="1">
      <alignment vertical="center" wrapText="1"/>
      <protection/>
    </xf>
    <xf numFmtId="0" fontId="1" fillId="2" borderId="2" xfId="19" applyFont="1" applyFill="1" applyBorder="1">
      <alignment/>
      <protection/>
    </xf>
    <xf numFmtId="0" fontId="10" fillId="2" borderId="2" xfId="19" applyFont="1" applyFill="1" applyBorder="1">
      <alignment/>
      <protection/>
    </xf>
    <xf numFmtId="0" fontId="2" fillId="2" borderId="2" xfId="19" applyFont="1" applyFill="1" applyBorder="1">
      <alignment/>
      <protection/>
    </xf>
    <xf numFmtId="0" fontId="1" fillId="2" borderId="2" xfId="19" applyFont="1" applyFill="1" applyBorder="1" applyAlignment="1">
      <alignment horizontal="right" vertical="center"/>
      <protection/>
    </xf>
    <xf numFmtId="0" fontId="14" fillId="2" borderId="2" xfId="19" applyFont="1" applyFill="1" applyBorder="1">
      <alignment/>
      <protection/>
    </xf>
    <xf numFmtId="0" fontId="8" fillId="2" borderId="2" xfId="19" applyFont="1" applyFill="1" applyBorder="1" applyAlignment="1">
      <alignment vertical="center"/>
      <protection/>
    </xf>
    <xf numFmtId="0" fontId="10" fillId="2" borderId="2" xfId="19" applyFont="1" applyFill="1" applyBorder="1" applyAlignment="1">
      <alignment horizontal="left" vertical="center" wrapText="1"/>
      <protection/>
    </xf>
    <xf numFmtId="0" fontId="15" fillId="2" borderId="2" xfId="19" applyFont="1" applyFill="1" applyBorder="1" applyAlignment="1">
      <alignment vertical="center"/>
      <protection/>
    </xf>
    <xf numFmtId="0" fontId="10" fillId="2" borderId="2" xfId="19" applyFont="1" applyFill="1" applyBorder="1" applyAlignment="1">
      <alignment horizontal="left" vertical="center"/>
      <protection/>
    </xf>
    <xf numFmtId="0" fontId="12" fillId="0" borderId="2" xfId="19" applyFont="1" applyBorder="1" applyAlignment="1">
      <alignment vertical="center"/>
      <protection/>
    </xf>
    <xf numFmtId="0" fontId="1" fillId="2" borderId="0" xfId="19" applyFont="1" applyFill="1" applyBorder="1">
      <alignment/>
      <protection/>
    </xf>
    <xf numFmtId="0" fontId="2" fillId="2" borderId="0" xfId="19" applyFont="1" applyFill="1" applyBorder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16" fillId="2" borderId="0" xfId="19" applyFont="1" applyFill="1" applyBorder="1">
      <alignment/>
      <protection/>
    </xf>
    <xf numFmtId="0" fontId="16" fillId="2" borderId="0" xfId="19" applyFont="1" applyFill="1">
      <alignment/>
      <protection/>
    </xf>
    <xf numFmtId="0" fontId="0" fillId="0" borderId="0" xfId="19">
      <alignment/>
      <protection/>
    </xf>
    <xf numFmtId="0" fontId="17" fillId="0" borderId="0" xfId="19" applyFont="1" applyAlignment="1">
      <alignment horizontal="center"/>
      <protection/>
    </xf>
    <xf numFmtId="0" fontId="18" fillId="2" borderId="2" xfId="19" applyFont="1" applyFill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0" fontId="3" fillId="0" borderId="0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SheetLayoutView="85" workbookViewId="0" topLeftCell="A1">
      <selection activeCell="F5" sqref="F5"/>
    </sheetView>
  </sheetViews>
  <sheetFormatPr defaultColWidth="9.140625" defaultRowHeight="12.75"/>
  <cols>
    <col min="1" max="1" width="5.00390625" style="1" customWidth="1"/>
    <col min="2" max="2" width="28.00390625" style="2" customWidth="1"/>
    <col min="3" max="3" width="12.57421875" style="2" customWidth="1"/>
    <col min="4" max="4" width="11.8515625" style="2" customWidth="1"/>
    <col min="5" max="5" width="13.00390625" style="2" customWidth="1"/>
    <col min="6" max="6" width="12.28125" style="2" customWidth="1"/>
    <col min="7" max="7" width="12.57421875" style="2" customWidth="1"/>
    <col min="8" max="8" width="6.00390625" style="3" customWidth="1"/>
    <col min="9" max="9" width="29.8515625" style="2" customWidth="1"/>
    <col min="10" max="10" width="12.28125" style="2" customWidth="1"/>
    <col min="11" max="11" width="11.8515625" style="2" customWidth="1"/>
    <col min="12" max="12" width="12.7109375" style="2" customWidth="1"/>
    <col min="13" max="13" width="12.421875" style="2" customWidth="1"/>
    <col min="14" max="14" width="12.57421875" style="2" customWidth="1"/>
    <col min="15" max="16384" width="9.140625" style="2" customWidth="1"/>
  </cols>
  <sheetData>
    <row r="1" spans="1:15" ht="25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"/>
    </row>
    <row r="2" spans="1:14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7" customFormat="1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2</v>
      </c>
      <c r="I3" s="6" t="s">
        <v>3</v>
      </c>
      <c r="J3" s="6" t="s">
        <v>9</v>
      </c>
      <c r="K3" s="6" t="s">
        <v>5</v>
      </c>
      <c r="L3" s="6" t="s">
        <v>10</v>
      </c>
      <c r="M3" s="6" t="s">
        <v>7</v>
      </c>
      <c r="N3" s="6" t="s">
        <v>8</v>
      </c>
    </row>
    <row r="4" spans="1:14" ht="15.75">
      <c r="A4" s="6" t="s">
        <v>11</v>
      </c>
      <c r="B4" s="8" t="s">
        <v>12</v>
      </c>
      <c r="C4" s="9"/>
      <c r="D4" s="9"/>
      <c r="E4" s="9"/>
      <c r="F4" s="9"/>
      <c r="G4" s="9"/>
      <c r="H4" s="10" t="s">
        <v>11</v>
      </c>
      <c r="I4" s="11" t="s">
        <v>13</v>
      </c>
      <c r="J4" s="9"/>
      <c r="K4" s="12"/>
      <c r="L4" s="9"/>
      <c r="M4" s="12"/>
      <c r="N4" s="12"/>
    </row>
    <row r="5" spans="1:14" ht="15.75">
      <c r="A5" s="13">
        <v>1</v>
      </c>
      <c r="B5" s="9" t="s">
        <v>14</v>
      </c>
      <c r="C5" s="9">
        <v>1134300</v>
      </c>
      <c r="D5" s="9">
        <v>800000</v>
      </c>
      <c r="E5" s="9">
        <v>0</v>
      </c>
      <c r="F5" s="9">
        <v>800000</v>
      </c>
      <c r="G5" s="9">
        <v>1200000</v>
      </c>
      <c r="H5" s="13">
        <v>1</v>
      </c>
      <c r="I5" s="14" t="s">
        <v>15</v>
      </c>
      <c r="J5" s="15">
        <v>64080</v>
      </c>
      <c r="K5" s="9">
        <v>200000</v>
      </c>
      <c r="L5" s="9">
        <v>8016</v>
      </c>
      <c r="M5" s="9">
        <v>200000</v>
      </c>
      <c r="N5" s="9">
        <v>200000</v>
      </c>
    </row>
    <row r="6" spans="1:14" ht="15.75">
      <c r="A6" s="13">
        <v>2</v>
      </c>
      <c r="B6" s="9" t="s">
        <v>16</v>
      </c>
      <c r="C6" s="9">
        <v>8820769</v>
      </c>
      <c r="D6" s="9">
        <v>6500000</v>
      </c>
      <c r="E6" s="9">
        <v>93450</v>
      </c>
      <c r="F6" s="9">
        <v>6500000</v>
      </c>
      <c r="G6" s="9">
        <v>9000000</v>
      </c>
      <c r="H6" s="13">
        <v>2</v>
      </c>
      <c r="I6" s="14" t="s">
        <v>17</v>
      </c>
      <c r="J6" s="9">
        <v>200000</v>
      </c>
      <c r="K6" s="9">
        <v>600000</v>
      </c>
      <c r="L6" s="9">
        <v>125006</v>
      </c>
      <c r="M6" s="9">
        <v>600000</v>
      </c>
      <c r="N6" s="9">
        <v>500000</v>
      </c>
    </row>
    <row r="7" spans="1:14" ht="15.75">
      <c r="A7" s="13">
        <v>3</v>
      </c>
      <c r="B7" s="9" t="s">
        <v>18</v>
      </c>
      <c r="C7" s="9">
        <v>302000</v>
      </c>
      <c r="D7" s="9">
        <v>500000</v>
      </c>
      <c r="E7" s="9">
        <v>74200</v>
      </c>
      <c r="F7" s="9">
        <v>400000</v>
      </c>
      <c r="G7" s="9">
        <v>400000</v>
      </c>
      <c r="H7" s="13">
        <v>3</v>
      </c>
      <c r="I7" s="14" t="s">
        <v>19</v>
      </c>
      <c r="J7" s="9">
        <v>500000</v>
      </c>
      <c r="K7" s="9">
        <v>1500000</v>
      </c>
      <c r="L7" s="9">
        <v>29500</v>
      </c>
      <c r="M7" s="9">
        <v>1500000</v>
      </c>
      <c r="N7" s="9">
        <v>1500000</v>
      </c>
    </row>
    <row r="8" spans="1:14" ht="15.75">
      <c r="A8" s="13">
        <v>4</v>
      </c>
      <c r="B8" s="9" t="s">
        <v>20</v>
      </c>
      <c r="C8" s="9">
        <v>257200</v>
      </c>
      <c r="D8" s="9">
        <v>350000</v>
      </c>
      <c r="E8" s="9">
        <v>74300</v>
      </c>
      <c r="F8" s="9">
        <v>300000</v>
      </c>
      <c r="G8" s="9">
        <v>300000</v>
      </c>
      <c r="H8" s="13">
        <v>4</v>
      </c>
      <c r="I8" s="14" t="s">
        <v>21</v>
      </c>
      <c r="J8" s="9">
        <v>1616779</v>
      </c>
      <c r="K8" s="9">
        <v>1300000</v>
      </c>
      <c r="L8" s="9">
        <v>319172</v>
      </c>
      <c r="M8" s="9">
        <v>2000000</v>
      </c>
      <c r="N8" s="9">
        <v>1000000</v>
      </c>
    </row>
    <row r="9" spans="1:14" ht="15.75">
      <c r="A9" s="13">
        <v>5</v>
      </c>
      <c r="B9" s="9" t="s">
        <v>12</v>
      </c>
      <c r="C9" s="9">
        <v>6733404</v>
      </c>
      <c r="D9" s="9">
        <v>3000000</v>
      </c>
      <c r="E9" s="9">
        <v>1473976</v>
      </c>
      <c r="F9" s="9">
        <v>5000000</v>
      </c>
      <c r="G9" s="9">
        <v>7000000</v>
      </c>
      <c r="H9" s="13">
        <v>5</v>
      </c>
      <c r="I9" s="14" t="s">
        <v>22</v>
      </c>
      <c r="J9" s="9">
        <v>574724</v>
      </c>
      <c r="K9" s="9">
        <v>700000</v>
      </c>
      <c r="L9" s="9">
        <v>88371</v>
      </c>
      <c r="M9" s="9">
        <v>700000</v>
      </c>
      <c r="N9" s="9">
        <v>500000</v>
      </c>
    </row>
    <row r="10" spans="1:14" ht="15.75">
      <c r="A10" s="10"/>
      <c r="B10" s="16" t="s">
        <v>23</v>
      </c>
      <c r="C10" s="17">
        <f>SUM(C5:C9)</f>
        <v>17247673</v>
      </c>
      <c r="D10" s="17">
        <f>SUM(D5:D9)</f>
        <v>11150000</v>
      </c>
      <c r="E10" s="17">
        <f>SUM(E5:E9)</f>
        <v>1715926</v>
      </c>
      <c r="F10" s="17">
        <f>SUM(F5:F9)</f>
        <v>13000000</v>
      </c>
      <c r="G10" s="17">
        <f>SUM(G5:G9)</f>
        <v>17900000</v>
      </c>
      <c r="H10" s="13">
        <v>6</v>
      </c>
      <c r="I10" s="14" t="s">
        <v>24</v>
      </c>
      <c r="J10" s="9">
        <v>4580349</v>
      </c>
      <c r="K10" s="9">
        <v>5000000</v>
      </c>
      <c r="L10" s="9">
        <v>1725652</v>
      </c>
      <c r="M10" s="9">
        <v>5000000</v>
      </c>
      <c r="N10" s="9">
        <v>5500000</v>
      </c>
    </row>
    <row r="11" spans="1:14" ht="15.75">
      <c r="A11" s="10" t="s">
        <v>25</v>
      </c>
      <c r="B11" s="18" t="s">
        <v>26</v>
      </c>
      <c r="C11" s="9"/>
      <c r="D11" s="9"/>
      <c r="E11" s="9"/>
      <c r="F11" s="9"/>
      <c r="G11" s="9"/>
      <c r="H11" s="13">
        <v>7</v>
      </c>
      <c r="I11" s="14" t="s">
        <v>27</v>
      </c>
      <c r="J11" s="9">
        <v>323139</v>
      </c>
      <c r="K11" s="9">
        <v>800000</v>
      </c>
      <c r="L11" s="9">
        <v>200477</v>
      </c>
      <c r="M11" s="15">
        <v>800000</v>
      </c>
      <c r="N11" s="15">
        <v>800000</v>
      </c>
    </row>
    <row r="12" spans="1:14" ht="30.75" customHeight="1">
      <c r="A12" s="10" t="s">
        <v>28</v>
      </c>
      <c r="B12" s="11" t="s">
        <v>29</v>
      </c>
      <c r="C12" s="9"/>
      <c r="D12" s="9"/>
      <c r="E12" s="9"/>
      <c r="F12" s="9"/>
      <c r="G12" s="9"/>
      <c r="H12" s="13">
        <v>8</v>
      </c>
      <c r="I12" s="14" t="s">
        <v>30</v>
      </c>
      <c r="J12" s="9">
        <v>417305</v>
      </c>
      <c r="K12" s="9">
        <v>1000000</v>
      </c>
      <c r="L12" s="9">
        <v>205454</v>
      </c>
      <c r="M12" s="9">
        <v>1000000</v>
      </c>
      <c r="N12" s="9">
        <v>1000000</v>
      </c>
    </row>
    <row r="13" spans="1:14" ht="15.75">
      <c r="A13" s="13">
        <v>1</v>
      </c>
      <c r="B13" s="9" t="s">
        <v>31</v>
      </c>
      <c r="C13" s="9">
        <v>5086550</v>
      </c>
      <c r="D13" s="9">
        <v>400000</v>
      </c>
      <c r="E13" s="9">
        <v>0</v>
      </c>
      <c r="F13" s="9">
        <v>4000000</v>
      </c>
      <c r="G13" s="9">
        <v>5000000</v>
      </c>
      <c r="H13" s="13">
        <v>9</v>
      </c>
      <c r="I13" s="14" t="s">
        <v>32</v>
      </c>
      <c r="J13" s="9">
        <v>370895</v>
      </c>
      <c r="K13" s="9">
        <v>1300000</v>
      </c>
      <c r="L13" s="9">
        <v>162370</v>
      </c>
      <c r="M13" s="9">
        <v>700000</v>
      </c>
      <c r="N13" s="9">
        <v>700000</v>
      </c>
    </row>
    <row r="14" spans="1:14" ht="15.75">
      <c r="A14" s="13"/>
      <c r="B14" s="16" t="s">
        <v>23</v>
      </c>
      <c r="C14" s="17">
        <f>SUM(C13)</f>
        <v>5086550</v>
      </c>
      <c r="D14" s="17">
        <f>SUM(D13)</f>
        <v>400000</v>
      </c>
      <c r="E14" s="17">
        <f>SUM(E13)</f>
        <v>0</v>
      </c>
      <c r="F14" s="17">
        <f>SUM(F13)</f>
        <v>4000000</v>
      </c>
      <c r="G14" s="17">
        <f>SUM(G13)</f>
        <v>5000000</v>
      </c>
      <c r="H14" s="13">
        <v>10</v>
      </c>
      <c r="I14" s="14" t="s">
        <v>33</v>
      </c>
      <c r="J14" s="9">
        <v>897948</v>
      </c>
      <c r="K14" s="9">
        <v>1000000</v>
      </c>
      <c r="L14" s="9">
        <v>204587</v>
      </c>
      <c r="M14" s="9">
        <v>1100000</v>
      </c>
      <c r="N14" s="9">
        <v>1000000</v>
      </c>
    </row>
    <row r="15" spans="1:14" ht="15.75">
      <c r="A15" s="10" t="s">
        <v>34</v>
      </c>
      <c r="B15" s="18" t="s">
        <v>35</v>
      </c>
      <c r="C15" s="9"/>
      <c r="D15" s="9"/>
      <c r="E15" s="9"/>
      <c r="F15" s="9"/>
      <c r="G15" s="9"/>
      <c r="H15" s="13">
        <v>11</v>
      </c>
      <c r="I15" s="19" t="s">
        <v>36</v>
      </c>
      <c r="J15" s="9">
        <v>582541</v>
      </c>
      <c r="K15" s="9">
        <v>1000000</v>
      </c>
      <c r="L15" s="9">
        <v>193253</v>
      </c>
      <c r="M15" s="9">
        <v>800000</v>
      </c>
      <c r="N15" s="9">
        <v>800000</v>
      </c>
    </row>
    <row r="16" spans="1:14" ht="15.75">
      <c r="A16" s="13">
        <v>1</v>
      </c>
      <c r="B16" s="19" t="s">
        <v>37</v>
      </c>
      <c r="C16" s="9">
        <v>6375950</v>
      </c>
      <c r="D16" s="9">
        <v>5850000</v>
      </c>
      <c r="E16" s="9">
        <v>3165000</v>
      </c>
      <c r="F16" s="9">
        <v>6405000</v>
      </c>
      <c r="G16" s="9">
        <v>5340000</v>
      </c>
      <c r="H16" s="13">
        <v>12</v>
      </c>
      <c r="I16" s="19" t="s">
        <v>38</v>
      </c>
      <c r="J16" s="9">
        <v>523307</v>
      </c>
      <c r="K16" s="9">
        <v>1800000</v>
      </c>
      <c r="L16" s="9">
        <v>232860</v>
      </c>
      <c r="M16" s="9">
        <v>1200000</v>
      </c>
      <c r="N16" s="9">
        <v>1200000</v>
      </c>
    </row>
    <row r="17" spans="1:14" ht="15.75">
      <c r="A17" s="13">
        <v>2</v>
      </c>
      <c r="B17" s="9" t="s">
        <v>39</v>
      </c>
      <c r="C17" s="9">
        <v>1017410</v>
      </c>
      <c r="D17" s="9">
        <v>421000</v>
      </c>
      <c r="E17" s="9">
        <v>661185</v>
      </c>
      <c r="F17" s="9">
        <v>257000</v>
      </c>
      <c r="G17" s="9">
        <v>257000</v>
      </c>
      <c r="H17" s="13">
        <v>13</v>
      </c>
      <c r="I17" s="14" t="s">
        <v>40</v>
      </c>
      <c r="J17" s="9">
        <v>38474</v>
      </c>
      <c r="K17" s="9">
        <v>50000</v>
      </c>
      <c r="L17" s="9">
        <v>34388</v>
      </c>
      <c r="M17" s="9">
        <v>50000</v>
      </c>
      <c r="N17" s="9">
        <v>50000</v>
      </c>
    </row>
    <row r="18" spans="1:14" ht="15.75">
      <c r="A18" s="13">
        <v>3</v>
      </c>
      <c r="B18" s="20" t="s">
        <v>41</v>
      </c>
      <c r="C18" s="9">
        <v>95710</v>
      </c>
      <c r="D18" s="9">
        <v>38700</v>
      </c>
      <c r="E18" s="9">
        <v>0</v>
      </c>
      <c r="F18" s="9">
        <v>44955</v>
      </c>
      <c r="G18" s="9">
        <v>34575</v>
      </c>
      <c r="H18" s="13">
        <v>14</v>
      </c>
      <c r="I18" s="14" t="s">
        <v>42</v>
      </c>
      <c r="J18" s="9">
        <v>567614</v>
      </c>
      <c r="K18" s="9">
        <v>1200000</v>
      </c>
      <c r="L18" s="9">
        <v>191662</v>
      </c>
      <c r="M18" s="9">
        <v>1000000</v>
      </c>
      <c r="N18" s="9">
        <v>1000000</v>
      </c>
    </row>
    <row r="19" spans="1:14" ht="16.5" customHeight="1">
      <c r="A19" s="13">
        <v>4</v>
      </c>
      <c r="B19" s="19" t="s">
        <v>43</v>
      </c>
      <c r="C19" s="9">
        <v>2521007</v>
      </c>
      <c r="D19" s="21">
        <v>2891600</v>
      </c>
      <c r="E19" s="9">
        <v>66102</v>
      </c>
      <c r="F19" s="22">
        <v>2495793</v>
      </c>
      <c r="G19" s="22">
        <v>2692182</v>
      </c>
      <c r="H19" s="13">
        <v>15</v>
      </c>
      <c r="I19" s="14" t="s">
        <v>44</v>
      </c>
      <c r="J19" s="9">
        <v>370610</v>
      </c>
      <c r="K19" s="9">
        <v>500000</v>
      </c>
      <c r="L19" s="9">
        <v>68660</v>
      </c>
      <c r="M19" s="9">
        <v>400000</v>
      </c>
      <c r="N19" s="9">
        <v>400000</v>
      </c>
    </row>
    <row r="20" spans="1:14" ht="16.5" customHeight="1">
      <c r="A20" s="13">
        <v>5</v>
      </c>
      <c r="B20" s="19" t="s">
        <v>45</v>
      </c>
      <c r="C20" s="9">
        <v>309910</v>
      </c>
      <c r="D20" s="9">
        <v>295800</v>
      </c>
      <c r="E20" s="9">
        <v>582175</v>
      </c>
      <c r="F20" s="9">
        <v>514000</v>
      </c>
      <c r="G20" s="9">
        <v>533000</v>
      </c>
      <c r="H20" s="13">
        <v>16</v>
      </c>
      <c r="I20" s="14" t="s">
        <v>46</v>
      </c>
      <c r="J20" s="9">
        <v>237058</v>
      </c>
      <c r="K20" s="9">
        <v>300000</v>
      </c>
      <c r="L20" s="9">
        <v>49000</v>
      </c>
      <c r="M20" s="9">
        <v>400000</v>
      </c>
      <c r="N20" s="9">
        <v>400000</v>
      </c>
    </row>
    <row r="21" spans="1:14" ht="16.5" customHeight="1">
      <c r="A21" s="13">
        <v>6</v>
      </c>
      <c r="B21" s="20" t="s">
        <v>47</v>
      </c>
      <c r="C21" s="9">
        <v>229728</v>
      </c>
      <c r="D21" s="22">
        <v>265200</v>
      </c>
      <c r="E21" s="9">
        <v>44805</v>
      </c>
      <c r="F21" s="22">
        <v>290590</v>
      </c>
      <c r="G21" s="22">
        <v>290590</v>
      </c>
      <c r="H21" s="13">
        <v>17</v>
      </c>
      <c r="I21" s="14" t="s">
        <v>48</v>
      </c>
      <c r="J21" s="9">
        <v>0</v>
      </c>
      <c r="K21" s="9">
        <v>50000</v>
      </c>
      <c r="L21" s="9">
        <v>0</v>
      </c>
      <c r="M21" s="9">
        <v>50000</v>
      </c>
      <c r="N21" s="9">
        <v>1000000</v>
      </c>
    </row>
    <row r="22" spans="1:14" ht="16.5" customHeight="1">
      <c r="A22" s="13">
        <v>7</v>
      </c>
      <c r="B22" s="20" t="s">
        <v>49</v>
      </c>
      <c r="C22" s="9">
        <v>2857855</v>
      </c>
      <c r="D22" s="9">
        <v>659700</v>
      </c>
      <c r="E22" s="9">
        <v>0</v>
      </c>
      <c r="F22" s="9">
        <v>659650</v>
      </c>
      <c r="G22" s="9">
        <v>495370</v>
      </c>
      <c r="H22" s="13">
        <v>18</v>
      </c>
      <c r="I22" s="14" t="s">
        <v>50</v>
      </c>
      <c r="J22" s="9">
        <v>336359</v>
      </c>
      <c r="K22" s="9">
        <v>700000</v>
      </c>
      <c r="L22" s="9">
        <v>54566</v>
      </c>
      <c r="M22" s="9">
        <v>500000</v>
      </c>
      <c r="N22" s="9">
        <v>500000</v>
      </c>
    </row>
    <row r="23" spans="1:14" ht="16.5" customHeight="1">
      <c r="A23" s="13">
        <v>8</v>
      </c>
      <c r="B23" s="20" t="s">
        <v>51</v>
      </c>
      <c r="C23" s="9">
        <v>276467</v>
      </c>
      <c r="D23" s="22">
        <v>98000</v>
      </c>
      <c r="E23" s="9">
        <v>0</v>
      </c>
      <c r="F23" s="22">
        <v>68240</v>
      </c>
      <c r="G23" s="22">
        <v>65940</v>
      </c>
      <c r="H23" s="13">
        <v>19</v>
      </c>
      <c r="I23" s="14" t="s">
        <v>52</v>
      </c>
      <c r="J23" s="23">
        <v>38502</v>
      </c>
      <c r="K23" s="9">
        <v>200000</v>
      </c>
      <c r="L23" s="9">
        <v>0</v>
      </c>
      <c r="M23" s="9">
        <v>200000</v>
      </c>
      <c r="N23" s="9">
        <v>300000</v>
      </c>
    </row>
    <row r="24" spans="1:14" ht="16.5" customHeight="1">
      <c r="A24" s="13">
        <v>9</v>
      </c>
      <c r="B24" s="19" t="s">
        <v>53</v>
      </c>
      <c r="C24" s="9">
        <v>7429440</v>
      </c>
      <c r="D24" s="9">
        <v>10000000</v>
      </c>
      <c r="E24" s="9">
        <v>2633480</v>
      </c>
      <c r="F24" s="9">
        <v>10000000</v>
      </c>
      <c r="G24" s="9">
        <v>7500000</v>
      </c>
      <c r="H24" s="13">
        <v>20</v>
      </c>
      <c r="I24" s="14" t="s">
        <v>54</v>
      </c>
      <c r="J24" s="9">
        <v>55250</v>
      </c>
      <c r="K24" s="9">
        <v>200000</v>
      </c>
      <c r="L24" s="9">
        <v>25000</v>
      </c>
      <c r="M24" s="9">
        <v>200000</v>
      </c>
      <c r="N24" s="9">
        <v>250000</v>
      </c>
    </row>
    <row r="25" spans="1:14" ht="15.75">
      <c r="A25" s="13">
        <v>10</v>
      </c>
      <c r="B25" s="11" t="s">
        <v>55</v>
      </c>
      <c r="C25" s="9"/>
      <c r="D25" s="9"/>
      <c r="E25" s="9"/>
      <c r="F25" s="9"/>
      <c r="G25" s="9"/>
      <c r="H25" s="13">
        <v>21</v>
      </c>
      <c r="I25" s="19" t="s">
        <v>56</v>
      </c>
      <c r="J25" s="9">
        <v>520068</v>
      </c>
      <c r="K25" s="9">
        <v>200000</v>
      </c>
      <c r="L25" s="9">
        <v>70555</v>
      </c>
      <c r="M25" s="9">
        <v>200000</v>
      </c>
      <c r="N25" s="9">
        <v>50000</v>
      </c>
    </row>
    <row r="26" spans="1:14" ht="19.5" customHeight="1">
      <c r="A26" s="13" t="s">
        <v>57</v>
      </c>
      <c r="B26" s="20" t="s">
        <v>58</v>
      </c>
      <c r="C26" s="9">
        <v>0</v>
      </c>
      <c r="D26" s="9">
        <v>5000</v>
      </c>
      <c r="E26" s="9">
        <v>0</v>
      </c>
      <c r="F26" s="9">
        <v>0</v>
      </c>
      <c r="G26" s="9">
        <v>0</v>
      </c>
      <c r="H26" s="13">
        <v>22</v>
      </c>
      <c r="I26" s="14" t="s">
        <v>59</v>
      </c>
      <c r="J26" s="9">
        <v>111000</v>
      </c>
      <c r="K26" s="9">
        <v>200000</v>
      </c>
      <c r="L26" s="9">
        <v>161100</v>
      </c>
      <c r="M26" s="9">
        <v>300000</v>
      </c>
      <c r="N26" s="9">
        <v>350000</v>
      </c>
    </row>
    <row r="27" spans="1:14" ht="19.5" customHeight="1">
      <c r="A27" s="13" t="s">
        <v>60</v>
      </c>
      <c r="B27" s="19" t="s">
        <v>61</v>
      </c>
      <c r="C27" s="9">
        <v>0</v>
      </c>
      <c r="D27" s="9">
        <v>5000</v>
      </c>
      <c r="E27" s="9">
        <v>0</v>
      </c>
      <c r="F27" s="9">
        <v>0</v>
      </c>
      <c r="G27" s="9">
        <v>0</v>
      </c>
      <c r="H27" s="13">
        <v>23</v>
      </c>
      <c r="I27" s="14" t="s">
        <v>62</v>
      </c>
      <c r="J27" s="9">
        <v>0</v>
      </c>
      <c r="K27" s="9">
        <v>10000</v>
      </c>
      <c r="L27" s="9">
        <v>0</v>
      </c>
      <c r="M27" s="9">
        <v>30000</v>
      </c>
      <c r="N27" s="9">
        <v>30000</v>
      </c>
    </row>
    <row r="28" spans="1:14" ht="15.75">
      <c r="A28" s="13"/>
      <c r="B28" s="16" t="s">
        <v>23</v>
      </c>
      <c r="C28" s="17">
        <f>SUM(C16:C27)</f>
        <v>21113477</v>
      </c>
      <c r="D28" s="17">
        <f>SUM(D16:D27)</f>
        <v>20530000</v>
      </c>
      <c r="E28" s="17">
        <f>SUM(E16:E27)</f>
        <v>7152747</v>
      </c>
      <c r="F28" s="17">
        <f>SUM(F16:F27)</f>
        <v>20735228</v>
      </c>
      <c r="G28" s="17">
        <f>SUM(G16:G27)</f>
        <v>17208657</v>
      </c>
      <c r="H28" s="13">
        <v>24</v>
      </c>
      <c r="I28" s="14" t="s">
        <v>63</v>
      </c>
      <c r="J28" s="9">
        <v>30540</v>
      </c>
      <c r="K28" s="9">
        <v>100000</v>
      </c>
      <c r="L28" s="9">
        <v>0</v>
      </c>
      <c r="M28" s="9">
        <v>100000</v>
      </c>
      <c r="N28" s="9">
        <v>100000</v>
      </c>
    </row>
    <row r="29" spans="1:14" ht="15.75">
      <c r="A29" s="13" t="s">
        <v>64</v>
      </c>
      <c r="B29" s="18" t="s">
        <v>65</v>
      </c>
      <c r="C29" s="9">
        <v>4512950</v>
      </c>
      <c r="D29" s="9">
        <v>400000</v>
      </c>
      <c r="E29" s="9">
        <v>90600</v>
      </c>
      <c r="F29" s="9">
        <v>400000</v>
      </c>
      <c r="G29" s="9">
        <v>500000</v>
      </c>
      <c r="H29" s="13">
        <v>25</v>
      </c>
      <c r="I29" s="14" t="s">
        <v>66</v>
      </c>
      <c r="J29" s="15">
        <v>50000</v>
      </c>
      <c r="K29" s="9">
        <v>250000</v>
      </c>
      <c r="L29" s="9">
        <v>0</v>
      </c>
      <c r="M29" s="9">
        <v>250000</v>
      </c>
      <c r="N29" s="9">
        <v>200000</v>
      </c>
    </row>
    <row r="30" spans="1:14" ht="15.75">
      <c r="A30" s="13"/>
      <c r="B30" s="16" t="s">
        <v>23</v>
      </c>
      <c r="C30" s="17">
        <f>SUM(C29)</f>
        <v>4512950</v>
      </c>
      <c r="D30" s="17">
        <f>SUM(D29)</f>
        <v>400000</v>
      </c>
      <c r="E30" s="17">
        <f>SUM(E29)</f>
        <v>90600</v>
      </c>
      <c r="F30" s="17">
        <f>SUM(F29)</f>
        <v>400000</v>
      </c>
      <c r="G30" s="17">
        <f>SUM(G29)</f>
        <v>500000</v>
      </c>
      <c r="H30" s="13">
        <v>26</v>
      </c>
      <c r="I30" s="19" t="s">
        <v>67</v>
      </c>
      <c r="J30" s="9">
        <v>38351</v>
      </c>
      <c r="K30" s="9">
        <v>250000</v>
      </c>
      <c r="L30" s="9">
        <v>78395</v>
      </c>
      <c r="M30" s="9">
        <v>250000</v>
      </c>
      <c r="N30" s="9">
        <v>400000</v>
      </c>
    </row>
    <row r="31" spans="1:14" ht="15.75" customHeight="1">
      <c r="A31" s="13" t="s">
        <v>68</v>
      </c>
      <c r="B31" s="19" t="s">
        <v>69</v>
      </c>
      <c r="C31" s="9">
        <v>5458080</v>
      </c>
      <c r="D31" s="22">
        <v>5445000</v>
      </c>
      <c r="E31" s="9">
        <v>512030</v>
      </c>
      <c r="F31" s="21">
        <v>6259240</v>
      </c>
      <c r="G31" s="21">
        <v>5666000</v>
      </c>
      <c r="H31" s="13">
        <v>27</v>
      </c>
      <c r="I31" s="19" t="s">
        <v>70</v>
      </c>
      <c r="J31" s="9">
        <v>733979</v>
      </c>
      <c r="K31" s="9">
        <v>100000</v>
      </c>
      <c r="L31" s="9">
        <v>52835</v>
      </c>
      <c r="M31" s="9">
        <v>100000</v>
      </c>
      <c r="N31" s="9">
        <v>500000</v>
      </c>
    </row>
    <row r="32" spans="1:14" ht="15.75" customHeight="1">
      <c r="A32" s="13" t="s">
        <v>71</v>
      </c>
      <c r="B32" s="19" t="s">
        <v>72</v>
      </c>
      <c r="C32" s="9">
        <v>3567177</v>
      </c>
      <c r="D32" s="21">
        <v>3700000</v>
      </c>
      <c r="E32" s="9">
        <v>390091</v>
      </c>
      <c r="F32" s="22">
        <v>4166000</v>
      </c>
      <c r="G32" s="22">
        <v>4166000</v>
      </c>
      <c r="H32" s="13">
        <v>28</v>
      </c>
      <c r="I32" s="19" t="s">
        <v>73</v>
      </c>
      <c r="J32" s="9">
        <v>0</v>
      </c>
      <c r="K32" s="9">
        <v>0</v>
      </c>
      <c r="L32" s="9">
        <v>0</v>
      </c>
      <c r="M32" s="9">
        <v>50000</v>
      </c>
      <c r="N32" s="9">
        <v>100000</v>
      </c>
    </row>
    <row r="33" spans="1:14" ht="15.75" customHeight="1">
      <c r="A33" s="13"/>
      <c r="B33" s="16" t="s">
        <v>23</v>
      </c>
      <c r="C33" s="17">
        <f>SUM(C31:C32)</f>
        <v>9025257</v>
      </c>
      <c r="D33" s="17">
        <f>SUM(D31:D32)</f>
        <v>9145000</v>
      </c>
      <c r="E33" s="17">
        <f>SUM(E31:E32)</f>
        <v>902121</v>
      </c>
      <c r="F33" s="17">
        <f>SUM(F31:F32)</f>
        <v>10425240</v>
      </c>
      <c r="G33" s="17">
        <f>SUM(G31:G32)</f>
        <v>9832000</v>
      </c>
      <c r="H33" s="10" t="s">
        <v>25</v>
      </c>
      <c r="I33" s="11" t="s">
        <v>74</v>
      </c>
      <c r="J33" s="9"/>
      <c r="K33" s="9"/>
      <c r="L33" s="9"/>
      <c r="M33" s="9"/>
      <c r="N33" s="9"/>
    </row>
    <row r="34" spans="1:14" ht="15.75" customHeight="1">
      <c r="A34" s="10" t="s">
        <v>75</v>
      </c>
      <c r="B34" s="24" t="s">
        <v>76</v>
      </c>
      <c r="C34" s="25"/>
      <c r="D34" s="25"/>
      <c r="E34" s="25"/>
      <c r="F34" s="25"/>
      <c r="G34" s="25"/>
      <c r="H34" s="13">
        <v>1</v>
      </c>
      <c r="I34" s="14" t="s">
        <v>77</v>
      </c>
      <c r="J34" s="9">
        <v>1568878</v>
      </c>
      <c r="K34" s="9">
        <v>4000000</v>
      </c>
      <c r="L34" s="9">
        <v>890000</v>
      </c>
      <c r="M34" s="9">
        <v>3000000</v>
      </c>
      <c r="N34" s="9">
        <v>3000000</v>
      </c>
    </row>
    <row r="35" spans="1:14" ht="15.75">
      <c r="A35" s="10">
        <v>1</v>
      </c>
      <c r="B35" s="14" t="s">
        <v>78</v>
      </c>
      <c r="C35" s="9">
        <v>177472</v>
      </c>
      <c r="D35" s="9">
        <v>125000</v>
      </c>
      <c r="E35" s="9">
        <v>39377</v>
      </c>
      <c r="F35" s="9">
        <v>125000</v>
      </c>
      <c r="G35" s="9">
        <v>150000</v>
      </c>
      <c r="H35" s="13">
        <v>2</v>
      </c>
      <c r="I35" s="19" t="s">
        <v>79</v>
      </c>
      <c r="J35" s="9">
        <v>18553109</v>
      </c>
      <c r="K35" s="9">
        <v>14000000</v>
      </c>
      <c r="L35" s="9">
        <v>8699293</v>
      </c>
      <c r="M35" s="9">
        <v>14000000</v>
      </c>
      <c r="N35" s="9">
        <v>15000000</v>
      </c>
    </row>
    <row r="36" spans="1:14" ht="15.75">
      <c r="A36" s="13"/>
      <c r="B36" s="16" t="s">
        <v>23</v>
      </c>
      <c r="C36" s="17">
        <f>SUM(C35)</f>
        <v>177472</v>
      </c>
      <c r="D36" s="17">
        <f>SUM(D35)</f>
        <v>125000</v>
      </c>
      <c r="E36" s="17">
        <f>SUM(E35)</f>
        <v>39377</v>
      </c>
      <c r="F36" s="17">
        <f>SUM(F35)</f>
        <v>125000</v>
      </c>
      <c r="G36" s="17">
        <f>SUM(G35)</f>
        <v>150000</v>
      </c>
      <c r="H36" s="13">
        <v>3</v>
      </c>
      <c r="I36" s="14" t="s">
        <v>80</v>
      </c>
      <c r="J36" s="9">
        <v>1800000</v>
      </c>
      <c r="K36" s="9">
        <v>1200000</v>
      </c>
      <c r="L36" s="9">
        <v>590740</v>
      </c>
      <c r="M36" s="9">
        <v>1200000</v>
      </c>
      <c r="N36" s="9">
        <v>1500000</v>
      </c>
    </row>
    <row r="37" spans="1:14" ht="15.75">
      <c r="A37" s="13" t="s">
        <v>81</v>
      </c>
      <c r="B37" s="18" t="s">
        <v>82</v>
      </c>
      <c r="C37" s="25"/>
      <c r="D37" s="25"/>
      <c r="E37" s="25"/>
      <c r="F37" s="25"/>
      <c r="G37" s="25"/>
      <c r="H37" s="10"/>
      <c r="I37" s="16" t="s">
        <v>23</v>
      </c>
      <c r="J37" s="17">
        <f>SUM(J5:J36)</f>
        <v>35700859</v>
      </c>
      <c r="K37" s="17">
        <f>SUM(K5:K36)</f>
        <v>39710000</v>
      </c>
      <c r="L37" s="17">
        <f>SUM(L5:L36)</f>
        <v>14460912</v>
      </c>
      <c r="M37" s="17">
        <f>SUM(M5:M36)</f>
        <v>37880000</v>
      </c>
      <c r="N37" s="17">
        <f>SUM(N5:N36)</f>
        <v>39830000</v>
      </c>
    </row>
    <row r="38" spans="1:14" ht="15.75">
      <c r="A38" s="13">
        <v>1</v>
      </c>
      <c r="B38" s="19" t="s">
        <v>83</v>
      </c>
      <c r="C38" s="9">
        <v>70046000</v>
      </c>
      <c r="D38" s="9">
        <v>80000000</v>
      </c>
      <c r="E38" s="9">
        <v>16560000</v>
      </c>
      <c r="F38" s="9">
        <v>80000000</v>
      </c>
      <c r="G38" s="9">
        <v>100000000</v>
      </c>
      <c r="H38" s="10" t="s">
        <v>64</v>
      </c>
      <c r="I38" s="18" t="s">
        <v>84</v>
      </c>
      <c r="J38" s="9"/>
      <c r="K38" s="9"/>
      <c r="L38" s="9"/>
      <c r="M38" s="9"/>
      <c r="N38" s="9"/>
    </row>
    <row r="39" spans="1:14" ht="15.75">
      <c r="A39" s="13">
        <v>2</v>
      </c>
      <c r="B39" s="9" t="s">
        <v>85</v>
      </c>
      <c r="C39" s="9">
        <v>250000</v>
      </c>
      <c r="D39" s="9">
        <v>180000</v>
      </c>
      <c r="E39" s="9">
        <v>0</v>
      </c>
      <c r="F39" s="9">
        <v>310000</v>
      </c>
      <c r="G39" s="9">
        <v>300000</v>
      </c>
      <c r="H39" s="13">
        <v>1</v>
      </c>
      <c r="I39" s="9" t="s">
        <v>86</v>
      </c>
      <c r="J39" s="9">
        <v>2202000</v>
      </c>
      <c r="K39" s="9">
        <v>3000000</v>
      </c>
      <c r="L39" s="9">
        <v>585500</v>
      </c>
      <c r="M39" s="23">
        <v>2500000</v>
      </c>
      <c r="N39" s="23">
        <v>2800000</v>
      </c>
    </row>
    <row r="40" spans="1:14" ht="15.75">
      <c r="A40" s="13">
        <v>3</v>
      </c>
      <c r="B40" s="20" t="s">
        <v>87</v>
      </c>
      <c r="C40" s="9">
        <v>3100000</v>
      </c>
      <c r="D40" s="9">
        <v>3000000</v>
      </c>
      <c r="E40" s="9">
        <v>72441</v>
      </c>
      <c r="F40" s="9">
        <v>3000000</v>
      </c>
      <c r="G40" s="9">
        <v>3000000</v>
      </c>
      <c r="H40" s="13">
        <v>2</v>
      </c>
      <c r="I40" s="9" t="s">
        <v>88</v>
      </c>
      <c r="J40" s="9">
        <v>2147621</v>
      </c>
      <c r="K40" s="9">
        <v>2200000</v>
      </c>
      <c r="L40" s="9">
        <v>604412</v>
      </c>
      <c r="M40" s="9">
        <v>2000000</v>
      </c>
      <c r="N40" s="9">
        <v>2000000</v>
      </c>
    </row>
    <row r="41" spans="1:14" ht="15.75" customHeight="1">
      <c r="A41" s="13">
        <v>4</v>
      </c>
      <c r="B41" s="20" t="s">
        <v>89</v>
      </c>
      <c r="C41" s="9">
        <v>2296250</v>
      </c>
      <c r="D41" s="9">
        <v>2700000</v>
      </c>
      <c r="E41" s="9">
        <v>0</v>
      </c>
      <c r="F41" s="9">
        <v>2700000</v>
      </c>
      <c r="G41" s="9">
        <v>2700000</v>
      </c>
      <c r="H41" s="13">
        <v>3</v>
      </c>
      <c r="I41" s="9" t="s">
        <v>90</v>
      </c>
      <c r="J41" s="9">
        <v>19232636</v>
      </c>
      <c r="K41" s="9">
        <v>30000000</v>
      </c>
      <c r="L41" s="9">
        <v>6123564</v>
      </c>
      <c r="M41" s="9">
        <v>22000000</v>
      </c>
      <c r="N41" s="9">
        <v>30000000</v>
      </c>
    </row>
    <row r="42" spans="1:14" ht="17.25" customHeight="1">
      <c r="A42" s="13">
        <v>5</v>
      </c>
      <c r="B42" s="20" t="s">
        <v>91</v>
      </c>
      <c r="C42" s="9">
        <v>0</v>
      </c>
      <c r="D42" s="9">
        <v>800000</v>
      </c>
      <c r="E42" s="9">
        <v>0</v>
      </c>
      <c r="F42" s="9">
        <v>0</v>
      </c>
      <c r="G42" s="9">
        <v>1000000</v>
      </c>
      <c r="H42" s="13">
        <v>4</v>
      </c>
      <c r="I42" s="9" t="s">
        <v>92</v>
      </c>
      <c r="J42" s="26">
        <v>11255684</v>
      </c>
      <c r="K42" s="9">
        <v>20000000</v>
      </c>
      <c r="L42" s="9">
        <v>3634279</v>
      </c>
      <c r="M42" s="9">
        <v>14000000</v>
      </c>
      <c r="N42" s="9">
        <v>20000000</v>
      </c>
    </row>
    <row r="43" spans="1:14" ht="15.75" customHeight="1">
      <c r="A43" s="13">
        <v>6</v>
      </c>
      <c r="B43" s="9" t="s">
        <v>93</v>
      </c>
      <c r="C43" s="9">
        <v>3085192</v>
      </c>
      <c r="D43" s="9">
        <v>4000000</v>
      </c>
      <c r="E43" s="9">
        <v>16648000</v>
      </c>
      <c r="F43" s="9">
        <v>4000000</v>
      </c>
      <c r="G43" s="9">
        <v>4000000</v>
      </c>
      <c r="H43" s="13">
        <v>5</v>
      </c>
      <c r="I43" s="9" t="s">
        <v>94</v>
      </c>
      <c r="J43" s="9">
        <v>4986688</v>
      </c>
      <c r="K43" s="9">
        <v>7500000</v>
      </c>
      <c r="L43" s="9">
        <v>1795365</v>
      </c>
      <c r="M43" s="9">
        <v>6000000</v>
      </c>
      <c r="N43" s="9">
        <v>7500000</v>
      </c>
    </row>
    <row r="44" spans="1:14" ht="15.75" customHeight="1">
      <c r="A44" s="13">
        <v>7</v>
      </c>
      <c r="B44" s="9" t="s">
        <v>95</v>
      </c>
      <c r="C44" s="9">
        <v>0</v>
      </c>
      <c r="D44" s="9">
        <v>5000000</v>
      </c>
      <c r="E44" s="9">
        <v>0</v>
      </c>
      <c r="F44" s="9">
        <v>0</v>
      </c>
      <c r="G44" s="9">
        <v>0</v>
      </c>
      <c r="H44" s="13">
        <v>6</v>
      </c>
      <c r="I44" s="9" t="s">
        <v>96</v>
      </c>
      <c r="J44" s="9">
        <v>2073675</v>
      </c>
      <c r="K44" s="9">
        <v>4000000</v>
      </c>
      <c r="L44" s="9">
        <v>723245</v>
      </c>
      <c r="M44" s="9">
        <v>2500000</v>
      </c>
      <c r="N44" s="9">
        <v>4000000</v>
      </c>
    </row>
    <row r="45" spans="1:14" ht="15.75">
      <c r="A45" s="13">
        <v>8</v>
      </c>
      <c r="B45" s="9" t="s">
        <v>97</v>
      </c>
      <c r="C45" s="23">
        <v>0</v>
      </c>
      <c r="D45" s="9">
        <v>10000000</v>
      </c>
      <c r="E45" s="9">
        <v>0</v>
      </c>
      <c r="F45" s="9">
        <v>0</v>
      </c>
      <c r="G45" s="9">
        <v>20000000</v>
      </c>
      <c r="H45" s="13">
        <v>7</v>
      </c>
      <c r="I45" s="14" t="s">
        <v>98</v>
      </c>
      <c r="J45" s="9">
        <v>2700585</v>
      </c>
      <c r="K45" s="9">
        <v>4000000</v>
      </c>
      <c r="L45" s="9">
        <v>580380</v>
      </c>
      <c r="M45" s="9">
        <v>2000000</v>
      </c>
      <c r="N45" s="9">
        <v>4000000</v>
      </c>
    </row>
    <row r="46" spans="1:14" ht="15.75">
      <c r="A46" s="13">
        <v>9</v>
      </c>
      <c r="B46" s="27" t="s">
        <v>99</v>
      </c>
      <c r="C46" s="23">
        <v>0</v>
      </c>
      <c r="D46" s="9">
        <v>5000000</v>
      </c>
      <c r="E46" s="9">
        <v>0</v>
      </c>
      <c r="F46" s="9">
        <v>1000000</v>
      </c>
      <c r="G46" s="9">
        <v>0</v>
      </c>
      <c r="H46" s="13">
        <v>8</v>
      </c>
      <c r="I46" s="9" t="s">
        <v>100</v>
      </c>
      <c r="J46" s="9">
        <v>535057</v>
      </c>
      <c r="K46" s="9">
        <v>500000</v>
      </c>
      <c r="L46" s="9">
        <v>100604</v>
      </c>
      <c r="M46" s="9">
        <v>1000000</v>
      </c>
      <c r="N46" s="9">
        <v>1000000</v>
      </c>
    </row>
    <row r="47" spans="1:14" ht="15.75">
      <c r="A47" s="13">
        <v>10</v>
      </c>
      <c r="B47" s="23" t="s">
        <v>101</v>
      </c>
      <c r="C47" s="23">
        <v>0</v>
      </c>
      <c r="D47" s="9">
        <v>0</v>
      </c>
      <c r="E47" s="9">
        <v>0</v>
      </c>
      <c r="F47" s="9">
        <v>0</v>
      </c>
      <c r="G47" s="9">
        <v>2500000</v>
      </c>
      <c r="H47" s="13">
        <v>9</v>
      </c>
      <c r="I47" s="14" t="s">
        <v>102</v>
      </c>
      <c r="J47" s="9">
        <v>1746341</v>
      </c>
      <c r="K47" s="9">
        <v>3500000</v>
      </c>
      <c r="L47" s="9">
        <v>1553277</v>
      </c>
      <c r="M47" s="9">
        <v>3000000</v>
      </c>
      <c r="N47" s="9">
        <v>4000000</v>
      </c>
    </row>
    <row r="48" spans="1:14" ht="15.75">
      <c r="A48" s="13">
        <v>11</v>
      </c>
      <c r="B48" s="23" t="s">
        <v>103</v>
      </c>
      <c r="C48" s="23">
        <v>0</v>
      </c>
      <c r="D48" s="9">
        <v>0</v>
      </c>
      <c r="E48" s="9">
        <v>0</v>
      </c>
      <c r="F48" s="9">
        <v>1000000</v>
      </c>
      <c r="G48" s="9">
        <v>0</v>
      </c>
      <c r="H48" s="13">
        <v>10</v>
      </c>
      <c r="I48" s="14" t="s">
        <v>104</v>
      </c>
      <c r="J48" s="9">
        <v>72534</v>
      </c>
      <c r="K48" s="9">
        <v>100000</v>
      </c>
      <c r="L48" s="9">
        <v>0</v>
      </c>
      <c r="M48" s="9">
        <v>100000</v>
      </c>
      <c r="N48" s="9">
        <v>100000</v>
      </c>
    </row>
    <row r="49" spans="1:14" ht="15.75">
      <c r="A49" s="13"/>
      <c r="B49" s="16" t="s">
        <v>23</v>
      </c>
      <c r="C49" s="17">
        <f>SUM(C38:C48)</f>
        <v>78777442</v>
      </c>
      <c r="D49" s="17">
        <f>SUM(D38:D48)</f>
        <v>110680000</v>
      </c>
      <c r="E49" s="17">
        <f>SUM(E38:E48)</f>
        <v>33280441</v>
      </c>
      <c r="F49" s="17">
        <f>SUM(F38:F48)</f>
        <v>92010000</v>
      </c>
      <c r="G49" s="17">
        <f>SUM(G38:G48)</f>
        <v>133500000</v>
      </c>
      <c r="H49" s="13">
        <v>11</v>
      </c>
      <c r="I49" s="14" t="s">
        <v>105</v>
      </c>
      <c r="J49" s="15">
        <v>112234</v>
      </c>
      <c r="K49" s="9">
        <v>50000</v>
      </c>
      <c r="L49" s="9">
        <v>60905</v>
      </c>
      <c r="M49" s="9">
        <v>200000</v>
      </c>
      <c r="N49" s="9">
        <v>200000</v>
      </c>
    </row>
    <row r="50" spans="1:14" ht="15.75">
      <c r="A50" s="13"/>
      <c r="B50" s="16"/>
      <c r="C50" s="17"/>
      <c r="D50" s="17"/>
      <c r="E50" s="17"/>
      <c r="F50" s="17"/>
      <c r="G50" s="17"/>
      <c r="H50" s="13">
        <v>12</v>
      </c>
      <c r="I50" s="20" t="s">
        <v>106</v>
      </c>
      <c r="J50" s="15">
        <v>0</v>
      </c>
      <c r="K50" s="9">
        <v>100000</v>
      </c>
      <c r="L50" s="9">
        <v>0</v>
      </c>
      <c r="M50" s="9">
        <v>0</v>
      </c>
      <c r="N50" s="9">
        <v>0</v>
      </c>
    </row>
    <row r="51" spans="1:14" ht="15.75">
      <c r="A51" s="13"/>
      <c r="B51" s="23"/>
      <c r="C51" s="23"/>
      <c r="D51" s="9"/>
      <c r="E51" s="9"/>
      <c r="F51" s="9"/>
      <c r="G51" s="9"/>
      <c r="H51" s="13">
        <v>13</v>
      </c>
      <c r="I51" s="20" t="s">
        <v>107</v>
      </c>
      <c r="J51" s="9">
        <v>0</v>
      </c>
      <c r="K51" s="9">
        <v>10000000</v>
      </c>
      <c r="L51" s="9">
        <v>0</v>
      </c>
      <c r="M51" s="9">
        <v>0</v>
      </c>
      <c r="N51" s="9">
        <v>10000000</v>
      </c>
    </row>
    <row r="52" spans="1:14" ht="15.75">
      <c r="A52" s="13"/>
      <c r="B52" s="16"/>
      <c r="C52" s="17"/>
      <c r="D52" s="17"/>
      <c r="E52" s="17"/>
      <c r="F52" s="17"/>
      <c r="G52" s="17"/>
      <c r="H52" s="13"/>
      <c r="I52" s="16" t="s">
        <v>23</v>
      </c>
      <c r="J52" s="17">
        <f>SUM(J39:J51)</f>
        <v>47065055</v>
      </c>
      <c r="K52" s="17">
        <f>SUM(K39:K51)</f>
        <v>84950000</v>
      </c>
      <c r="L52" s="17">
        <f>SUM(L39:L51)</f>
        <v>15761531</v>
      </c>
      <c r="M52" s="17">
        <f>SUM(M39:M51)</f>
        <v>55300000</v>
      </c>
      <c r="N52" s="17">
        <f>SUM(N39:N51)</f>
        <v>85600000</v>
      </c>
    </row>
    <row r="53" spans="1:14" ht="15.75">
      <c r="A53" s="23"/>
      <c r="B53" s="25"/>
      <c r="C53" s="25"/>
      <c r="D53" s="25"/>
      <c r="E53" s="25"/>
      <c r="F53" s="25"/>
      <c r="G53" s="25"/>
      <c r="H53" s="10" t="s">
        <v>68</v>
      </c>
      <c r="I53" s="28" t="s">
        <v>108</v>
      </c>
      <c r="J53" s="9"/>
      <c r="K53" s="9"/>
      <c r="L53" s="9"/>
      <c r="M53" s="9"/>
      <c r="N53" s="9"/>
    </row>
    <row r="54" spans="1:14" ht="15.75">
      <c r="A54" s="23"/>
      <c r="B54" s="25"/>
      <c r="C54" s="25"/>
      <c r="D54" s="25"/>
      <c r="E54" s="25"/>
      <c r="F54" s="25"/>
      <c r="G54" s="25"/>
      <c r="H54" s="13">
        <v>1</v>
      </c>
      <c r="I54" s="9" t="s">
        <v>109</v>
      </c>
      <c r="J54" s="9">
        <v>31590412</v>
      </c>
      <c r="K54" s="9">
        <v>55000000</v>
      </c>
      <c r="L54" s="9">
        <v>11299155</v>
      </c>
      <c r="M54" s="9">
        <v>55000000</v>
      </c>
      <c r="N54" s="9">
        <v>70000000</v>
      </c>
    </row>
    <row r="55" spans="1:14" ht="15.75">
      <c r="A55" s="23"/>
      <c r="B55" s="25"/>
      <c r="C55" s="25"/>
      <c r="D55" s="25"/>
      <c r="E55" s="25"/>
      <c r="F55" s="25"/>
      <c r="G55" s="25"/>
      <c r="H55" s="13">
        <v>2</v>
      </c>
      <c r="I55" s="9" t="s">
        <v>110</v>
      </c>
      <c r="J55" s="9">
        <v>5247677</v>
      </c>
      <c r="K55" s="9">
        <v>4500000</v>
      </c>
      <c r="L55" s="9">
        <v>944384</v>
      </c>
      <c r="M55" s="9">
        <v>3500000</v>
      </c>
      <c r="N55" s="9">
        <v>4000000</v>
      </c>
    </row>
    <row r="56" spans="1:14" ht="15.75">
      <c r="A56" s="23"/>
      <c r="B56" s="25"/>
      <c r="C56" s="25"/>
      <c r="D56" s="25"/>
      <c r="E56" s="25"/>
      <c r="F56" s="25"/>
      <c r="G56" s="25"/>
      <c r="H56" s="13">
        <v>3</v>
      </c>
      <c r="I56" s="20" t="s">
        <v>106</v>
      </c>
      <c r="J56" s="9">
        <v>9651969</v>
      </c>
      <c r="K56" s="9">
        <v>100000</v>
      </c>
      <c r="L56" s="9">
        <v>741383</v>
      </c>
      <c r="M56" s="9">
        <v>800000</v>
      </c>
      <c r="N56" s="9">
        <v>0</v>
      </c>
    </row>
    <row r="57" spans="1:14" ht="15.75">
      <c r="A57" s="23"/>
      <c r="B57" s="25"/>
      <c r="C57" s="25"/>
      <c r="D57" s="25"/>
      <c r="E57" s="25"/>
      <c r="F57" s="25"/>
      <c r="G57" s="25"/>
      <c r="H57" s="13">
        <v>4</v>
      </c>
      <c r="I57" s="20" t="s">
        <v>107</v>
      </c>
      <c r="J57" s="9">
        <v>0</v>
      </c>
      <c r="K57" s="9">
        <v>10000000</v>
      </c>
      <c r="L57" s="9">
        <v>0</v>
      </c>
      <c r="M57" s="9">
        <v>2</v>
      </c>
      <c r="N57" s="9">
        <v>10000000</v>
      </c>
    </row>
    <row r="58" spans="1:14" ht="18.75" customHeight="1">
      <c r="A58" s="23"/>
      <c r="B58" s="25"/>
      <c r="C58" s="25"/>
      <c r="D58" s="25"/>
      <c r="E58" s="25"/>
      <c r="F58" s="25"/>
      <c r="G58" s="25"/>
      <c r="H58" s="13"/>
      <c r="I58" s="16" t="s">
        <v>23</v>
      </c>
      <c r="J58" s="17">
        <f>SUM(J54:J57)</f>
        <v>46490058</v>
      </c>
      <c r="K58" s="17">
        <f>SUM(K54:K57)</f>
        <v>69600000</v>
      </c>
      <c r="L58" s="17">
        <f>SUM(L54:L57)</f>
        <v>12984922</v>
      </c>
      <c r="M58" s="17">
        <f>SUM(M54:M57)</f>
        <v>59300002</v>
      </c>
      <c r="N58" s="17">
        <f>SUM(N54:N57)</f>
        <v>84000000</v>
      </c>
    </row>
    <row r="59" spans="1:14" ht="15.75">
      <c r="A59" s="13"/>
      <c r="B59" s="19"/>
      <c r="C59" s="23"/>
      <c r="D59" s="9"/>
      <c r="E59" s="9"/>
      <c r="F59" s="9"/>
      <c r="G59" s="9"/>
      <c r="H59" s="10" t="s">
        <v>71</v>
      </c>
      <c r="I59" s="29" t="s">
        <v>111</v>
      </c>
      <c r="J59" s="9"/>
      <c r="K59" s="9"/>
      <c r="L59" s="9"/>
      <c r="M59" s="9"/>
      <c r="N59" s="9"/>
    </row>
    <row r="60" spans="1:14" ht="15.75" customHeight="1">
      <c r="A60" s="13"/>
      <c r="B60" s="23"/>
      <c r="C60" s="23"/>
      <c r="D60" s="9"/>
      <c r="E60" s="9"/>
      <c r="F60" s="9"/>
      <c r="G60" s="9"/>
      <c r="H60" s="13">
        <v>1</v>
      </c>
      <c r="I60" s="19" t="s">
        <v>112</v>
      </c>
      <c r="J60" s="9">
        <v>4669896</v>
      </c>
      <c r="K60" s="9">
        <v>5215000</v>
      </c>
      <c r="L60" s="9">
        <v>1426331</v>
      </c>
      <c r="M60" s="9">
        <v>4515000</v>
      </c>
      <c r="N60" s="9">
        <v>4320000</v>
      </c>
    </row>
    <row r="61" spans="1:14" ht="15.75">
      <c r="A61" s="13"/>
      <c r="B61" s="16"/>
      <c r="C61" s="17"/>
      <c r="D61" s="17"/>
      <c r="E61" s="17"/>
      <c r="F61" s="17"/>
      <c r="G61" s="17"/>
      <c r="H61" s="13">
        <v>2</v>
      </c>
      <c r="I61" s="9" t="s">
        <v>39</v>
      </c>
      <c r="J61" s="9">
        <v>1111341</v>
      </c>
      <c r="K61" s="9">
        <v>1980000</v>
      </c>
      <c r="L61" s="9">
        <v>56868</v>
      </c>
      <c r="M61" s="9">
        <v>1755000</v>
      </c>
      <c r="N61" s="9">
        <v>1755000</v>
      </c>
    </row>
    <row r="62" spans="1:14" ht="15.75" customHeight="1">
      <c r="A62" s="13"/>
      <c r="B62" s="20"/>
      <c r="C62" s="9"/>
      <c r="D62" s="9"/>
      <c r="E62" s="9"/>
      <c r="F62" s="9"/>
      <c r="G62" s="9"/>
      <c r="H62" s="13">
        <v>3</v>
      </c>
      <c r="I62" s="20" t="s">
        <v>41</v>
      </c>
      <c r="J62" s="9">
        <v>693101</v>
      </c>
      <c r="K62" s="9">
        <v>498000</v>
      </c>
      <c r="L62" s="9">
        <v>5760</v>
      </c>
      <c r="M62" s="9">
        <v>498000</v>
      </c>
      <c r="N62" s="9">
        <v>498000</v>
      </c>
    </row>
    <row r="63" spans="1:14" ht="15.75" customHeight="1">
      <c r="A63" s="13"/>
      <c r="B63" s="23"/>
      <c r="C63" s="23"/>
      <c r="D63" s="9"/>
      <c r="E63" s="9"/>
      <c r="F63" s="9"/>
      <c r="G63" s="9"/>
      <c r="H63" s="13">
        <v>4</v>
      </c>
      <c r="I63" s="19" t="s">
        <v>113</v>
      </c>
      <c r="J63" s="9">
        <v>838599</v>
      </c>
      <c r="K63" s="9">
        <v>2270000</v>
      </c>
      <c r="L63" s="9">
        <v>2890</v>
      </c>
      <c r="M63" s="9">
        <v>1907496</v>
      </c>
      <c r="N63" s="9">
        <v>2673272</v>
      </c>
    </row>
    <row r="64" spans="1:14" ht="15.75" customHeight="1">
      <c r="A64" s="13"/>
      <c r="B64" s="23"/>
      <c r="C64" s="23"/>
      <c r="D64" s="9"/>
      <c r="E64" s="9"/>
      <c r="F64" s="9"/>
      <c r="G64" s="9"/>
      <c r="H64" s="13">
        <v>5</v>
      </c>
      <c r="I64" s="19" t="s">
        <v>114</v>
      </c>
      <c r="J64" s="9">
        <v>909205</v>
      </c>
      <c r="K64" s="9">
        <v>3430000</v>
      </c>
      <c r="L64" s="9">
        <v>347083</v>
      </c>
      <c r="M64" s="9">
        <v>3485000</v>
      </c>
      <c r="N64" s="9">
        <v>3185000</v>
      </c>
    </row>
    <row r="65" spans="1:14" ht="15.75" customHeight="1">
      <c r="A65" s="13"/>
      <c r="B65" s="16"/>
      <c r="C65" s="17"/>
      <c r="D65" s="17"/>
      <c r="E65" s="17"/>
      <c r="F65" s="17"/>
      <c r="G65" s="17"/>
      <c r="H65" s="13">
        <v>6</v>
      </c>
      <c r="I65" s="20" t="s">
        <v>47</v>
      </c>
      <c r="J65" s="9">
        <v>59581</v>
      </c>
      <c r="K65" s="9">
        <v>1374000</v>
      </c>
      <c r="L65" s="9">
        <v>359276</v>
      </c>
      <c r="M65" s="15">
        <v>1074000</v>
      </c>
      <c r="N65" s="15">
        <v>1175000</v>
      </c>
    </row>
    <row r="66" spans="1:14" ht="15.75" customHeight="1">
      <c r="A66" s="23"/>
      <c r="B66" s="25"/>
      <c r="C66" s="25"/>
      <c r="D66" s="25"/>
      <c r="E66" s="25"/>
      <c r="F66" s="25"/>
      <c r="G66" s="25"/>
      <c r="H66" s="13">
        <v>7</v>
      </c>
      <c r="I66" s="20" t="s">
        <v>115</v>
      </c>
      <c r="J66" s="9">
        <v>655757</v>
      </c>
      <c r="K66" s="9">
        <v>3057650</v>
      </c>
      <c r="L66" s="9">
        <v>26944</v>
      </c>
      <c r="M66" s="15">
        <v>2307650</v>
      </c>
      <c r="N66" s="15">
        <v>2287000</v>
      </c>
    </row>
    <row r="67" spans="1:14" ht="15.75" customHeight="1">
      <c r="A67" s="23"/>
      <c r="B67" s="23"/>
      <c r="C67" s="23"/>
      <c r="D67" s="25"/>
      <c r="E67" s="25"/>
      <c r="F67" s="25"/>
      <c r="G67" s="25"/>
      <c r="H67" s="13">
        <v>8</v>
      </c>
      <c r="I67" s="20" t="s">
        <v>51</v>
      </c>
      <c r="J67" s="15">
        <v>207100</v>
      </c>
      <c r="K67" s="9">
        <v>200000</v>
      </c>
      <c r="L67" s="9">
        <v>80000</v>
      </c>
      <c r="M67" s="9">
        <v>580000</v>
      </c>
      <c r="N67" s="9">
        <v>650000</v>
      </c>
    </row>
    <row r="68" spans="1:14" ht="15.75">
      <c r="A68" s="23"/>
      <c r="B68" s="23"/>
      <c r="C68" s="23"/>
      <c r="D68" s="23"/>
      <c r="E68" s="23"/>
      <c r="F68" s="23"/>
      <c r="G68" s="23"/>
      <c r="H68" s="13">
        <v>9</v>
      </c>
      <c r="I68" s="19" t="s">
        <v>53</v>
      </c>
      <c r="J68" s="9">
        <v>1683823</v>
      </c>
      <c r="K68" s="9">
        <v>545000</v>
      </c>
      <c r="L68" s="9">
        <v>284372</v>
      </c>
      <c r="M68" s="9">
        <v>545000</v>
      </c>
      <c r="N68" s="9">
        <v>2500000</v>
      </c>
    </row>
    <row r="69" spans="1:14" ht="15.75" customHeight="1">
      <c r="A69" s="23"/>
      <c r="B69" s="25"/>
      <c r="C69" s="25"/>
      <c r="D69" s="25"/>
      <c r="E69" s="25"/>
      <c r="F69" s="25"/>
      <c r="G69" s="25"/>
      <c r="H69" s="13"/>
      <c r="I69" s="16" t="s">
        <v>23</v>
      </c>
      <c r="J69" s="17">
        <f>SUM(J60:J68)</f>
        <v>10828403</v>
      </c>
      <c r="K69" s="17">
        <f>SUM(K60:K68)</f>
        <v>18569650</v>
      </c>
      <c r="L69" s="17">
        <f>SUM(L60:L68)</f>
        <v>2589524</v>
      </c>
      <c r="M69" s="17">
        <f>SUM(M60:M68)</f>
        <v>16667146</v>
      </c>
      <c r="N69" s="17">
        <f>SUM(N60:N68)</f>
        <v>19043272</v>
      </c>
    </row>
    <row r="70" spans="1:14" ht="15.75" customHeight="1">
      <c r="A70" s="23"/>
      <c r="B70" s="25"/>
      <c r="C70" s="25"/>
      <c r="D70" s="25"/>
      <c r="E70" s="25"/>
      <c r="F70" s="25"/>
      <c r="G70" s="25"/>
      <c r="H70" s="10" t="s">
        <v>75</v>
      </c>
      <c r="I70" s="18" t="s">
        <v>116</v>
      </c>
      <c r="J70" s="9"/>
      <c r="K70" s="9"/>
      <c r="L70" s="9"/>
      <c r="M70" s="9"/>
      <c r="N70" s="9"/>
    </row>
    <row r="71" spans="1:14" ht="20.25" customHeight="1">
      <c r="A71" s="23"/>
      <c r="B71" s="25"/>
      <c r="C71" s="25"/>
      <c r="D71" s="25"/>
      <c r="E71" s="25"/>
      <c r="F71" s="25"/>
      <c r="G71" s="25"/>
      <c r="H71" s="13">
        <v>1</v>
      </c>
      <c r="I71" s="9" t="s">
        <v>117</v>
      </c>
      <c r="J71" s="9">
        <v>2421264</v>
      </c>
      <c r="K71" s="9">
        <v>2770000</v>
      </c>
      <c r="L71" s="9">
        <v>0</v>
      </c>
      <c r="M71" s="9">
        <v>2770000</v>
      </c>
      <c r="N71" s="9">
        <v>3000000</v>
      </c>
    </row>
    <row r="72" spans="1:14" ht="15.75" customHeight="1">
      <c r="A72" s="26"/>
      <c r="B72" s="20"/>
      <c r="C72" s="9"/>
      <c r="D72" s="17"/>
      <c r="E72" s="17"/>
      <c r="F72" s="17"/>
      <c r="G72" s="17"/>
      <c r="H72" s="13">
        <v>2</v>
      </c>
      <c r="I72" s="9" t="s">
        <v>118</v>
      </c>
      <c r="J72" s="9">
        <v>384062</v>
      </c>
      <c r="K72" s="9">
        <v>400000</v>
      </c>
      <c r="L72" s="9">
        <v>0</v>
      </c>
      <c r="M72" s="9">
        <v>400000</v>
      </c>
      <c r="N72" s="9">
        <v>400000</v>
      </c>
    </row>
    <row r="73" spans="1:14" ht="15.75" customHeight="1">
      <c r="A73" s="23"/>
      <c r="B73" s="23"/>
      <c r="C73" s="23"/>
      <c r="D73" s="23"/>
      <c r="E73" s="23"/>
      <c r="F73" s="23"/>
      <c r="G73" s="23"/>
      <c r="H73" s="13">
        <v>3</v>
      </c>
      <c r="I73" s="9" t="s">
        <v>33</v>
      </c>
      <c r="J73" s="15">
        <v>0</v>
      </c>
      <c r="K73" s="9">
        <v>30000</v>
      </c>
      <c r="L73" s="9">
        <v>0</v>
      </c>
      <c r="M73" s="9">
        <v>50000</v>
      </c>
      <c r="N73" s="9">
        <v>40000</v>
      </c>
    </row>
    <row r="74" spans="1:14" ht="15.75" customHeight="1">
      <c r="A74" s="23"/>
      <c r="B74" s="23"/>
      <c r="C74" s="23"/>
      <c r="D74" s="23"/>
      <c r="E74" s="23"/>
      <c r="F74" s="23"/>
      <c r="G74" s="23"/>
      <c r="H74" s="13">
        <v>4</v>
      </c>
      <c r="I74" s="9" t="s">
        <v>119</v>
      </c>
      <c r="J74" s="9">
        <v>30000</v>
      </c>
      <c r="K74" s="9">
        <v>50000</v>
      </c>
      <c r="L74" s="9">
        <v>0</v>
      </c>
      <c r="M74" s="9">
        <v>50000</v>
      </c>
      <c r="N74" s="9">
        <v>50000</v>
      </c>
    </row>
    <row r="75" spans="1:14" ht="15.75" customHeight="1">
      <c r="A75" s="23"/>
      <c r="B75" s="23"/>
      <c r="C75" s="23"/>
      <c r="D75" s="23"/>
      <c r="E75" s="23"/>
      <c r="F75" s="23"/>
      <c r="G75" s="23"/>
      <c r="H75" s="13">
        <v>5</v>
      </c>
      <c r="I75" s="9" t="s">
        <v>120</v>
      </c>
      <c r="J75" s="9">
        <v>49207</v>
      </c>
      <c r="K75" s="9">
        <v>50000</v>
      </c>
      <c r="L75" s="9">
        <v>15178</v>
      </c>
      <c r="M75" s="9">
        <v>50000</v>
      </c>
      <c r="N75" s="9">
        <v>50000</v>
      </c>
    </row>
    <row r="76" spans="1:14" ht="15.75" customHeight="1">
      <c r="A76" s="23"/>
      <c r="B76" s="23"/>
      <c r="C76" s="23"/>
      <c r="D76" s="23"/>
      <c r="E76" s="23"/>
      <c r="F76" s="23"/>
      <c r="G76" s="23"/>
      <c r="H76" s="13">
        <v>6</v>
      </c>
      <c r="I76" s="9" t="s">
        <v>121</v>
      </c>
      <c r="J76" s="9">
        <v>0</v>
      </c>
      <c r="K76" s="9">
        <v>500000</v>
      </c>
      <c r="L76" s="9">
        <v>0</v>
      </c>
      <c r="M76" s="9">
        <v>500000</v>
      </c>
      <c r="N76" s="9">
        <v>500000</v>
      </c>
    </row>
    <row r="77" spans="1:14" ht="15.75" customHeight="1">
      <c r="A77" s="23"/>
      <c r="B77" s="23"/>
      <c r="C77" s="23"/>
      <c r="D77" s="23"/>
      <c r="E77" s="23"/>
      <c r="F77" s="23"/>
      <c r="G77" s="23"/>
      <c r="H77" s="13"/>
      <c r="I77" s="16" t="s">
        <v>23</v>
      </c>
      <c r="J77" s="17">
        <f>SUM(J71:J76)</f>
        <v>2884533</v>
      </c>
      <c r="K77" s="17">
        <f>SUM(K71:K76)</f>
        <v>3800000</v>
      </c>
      <c r="L77" s="17">
        <f>SUM(L71:L76)</f>
        <v>15178</v>
      </c>
      <c r="M77" s="17">
        <f>SUM(M71:M76)</f>
        <v>3820000</v>
      </c>
      <c r="N77" s="17">
        <f>SUM(N71:N76)</f>
        <v>4040000</v>
      </c>
    </row>
    <row r="78" spans="1:14" ht="15.75" customHeight="1">
      <c r="A78" s="23"/>
      <c r="B78" s="23"/>
      <c r="C78" s="23"/>
      <c r="D78" s="23"/>
      <c r="E78" s="23"/>
      <c r="F78" s="23"/>
      <c r="G78" s="23"/>
      <c r="H78" s="10" t="s">
        <v>81</v>
      </c>
      <c r="I78" s="19" t="s">
        <v>122</v>
      </c>
      <c r="J78" s="9">
        <v>2125822</v>
      </c>
      <c r="K78" s="9">
        <v>5625000</v>
      </c>
      <c r="L78" s="9">
        <v>130833</v>
      </c>
      <c r="M78" s="9">
        <f>11733220-1458220</f>
        <v>10275000</v>
      </c>
      <c r="N78" s="9">
        <f>10025000-1500000</f>
        <v>8525000</v>
      </c>
    </row>
    <row r="79" spans="1:14" ht="15.75">
      <c r="A79" s="23"/>
      <c r="B79" s="23"/>
      <c r="C79" s="23"/>
      <c r="D79" s="23"/>
      <c r="E79" s="23"/>
      <c r="F79" s="23"/>
      <c r="G79" s="23"/>
      <c r="H79" s="10" t="s">
        <v>123</v>
      </c>
      <c r="I79" s="19" t="s">
        <v>124</v>
      </c>
      <c r="J79" s="9">
        <v>2298785</v>
      </c>
      <c r="K79" s="9">
        <v>2450000</v>
      </c>
      <c r="L79" s="9">
        <v>2125350</v>
      </c>
      <c r="M79" s="9">
        <v>4166000</v>
      </c>
      <c r="N79" s="9">
        <v>4166000</v>
      </c>
    </row>
    <row r="80" spans="1:14" ht="15.75">
      <c r="A80" s="23"/>
      <c r="B80" s="23"/>
      <c r="C80" s="23"/>
      <c r="D80" s="23"/>
      <c r="E80" s="23"/>
      <c r="F80" s="23"/>
      <c r="G80" s="23"/>
      <c r="H80" s="10" t="s">
        <v>125</v>
      </c>
      <c r="I80" s="19" t="s">
        <v>126</v>
      </c>
      <c r="J80" s="9">
        <v>96804</v>
      </c>
      <c r="K80" s="9">
        <v>320000</v>
      </c>
      <c r="L80" s="9">
        <v>75242</v>
      </c>
      <c r="M80" s="9">
        <f>547000-25000-10000-42000</f>
        <v>470000</v>
      </c>
      <c r="N80" s="9">
        <f>547000-25000-10000-42000</f>
        <v>470000</v>
      </c>
    </row>
    <row r="81" spans="1:14" ht="15.75">
      <c r="A81" s="23"/>
      <c r="B81" s="23"/>
      <c r="C81" s="23"/>
      <c r="D81" s="23"/>
      <c r="E81" s="23"/>
      <c r="F81" s="23"/>
      <c r="G81" s="23"/>
      <c r="H81" s="10" t="s">
        <v>127</v>
      </c>
      <c r="I81" s="19" t="s">
        <v>128</v>
      </c>
      <c r="J81" s="9">
        <v>379297</v>
      </c>
      <c r="K81" s="9">
        <v>5690000</v>
      </c>
      <c r="L81" s="9">
        <v>444009</v>
      </c>
      <c r="M81" s="9">
        <v>5525000</v>
      </c>
      <c r="N81" s="9">
        <v>5525000</v>
      </c>
    </row>
    <row r="82" spans="1:14" ht="15.75" customHeight="1">
      <c r="A82" s="23"/>
      <c r="B82" s="23"/>
      <c r="C82" s="23"/>
      <c r="D82" s="23"/>
      <c r="E82" s="23"/>
      <c r="F82" s="23"/>
      <c r="G82" s="23"/>
      <c r="H82" s="10"/>
      <c r="I82" s="16" t="s">
        <v>23</v>
      </c>
      <c r="J82" s="17">
        <f>SUM(J78:J81)</f>
        <v>4900708</v>
      </c>
      <c r="K82" s="17">
        <f>SUM(K78:K81)</f>
        <v>14085000</v>
      </c>
      <c r="L82" s="17">
        <f>SUM(L78:L81)</f>
        <v>2775434</v>
      </c>
      <c r="M82" s="17">
        <f>SUM(M78:M81)</f>
        <v>20436000</v>
      </c>
      <c r="N82" s="17">
        <f>SUM(N78:N81)</f>
        <v>18686000</v>
      </c>
    </row>
    <row r="83" spans="1:14" ht="15.75" customHeight="1">
      <c r="A83" s="13"/>
      <c r="B83" s="14"/>
      <c r="C83" s="9"/>
      <c r="D83" s="9"/>
      <c r="E83" s="9"/>
      <c r="F83" s="9"/>
      <c r="G83" s="9"/>
      <c r="H83" s="10" t="s">
        <v>129</v>
      </c>
      <c r="I83" s="14" t="s">
        <v>130</v>
      </c>
      <c r="J83" s="9">
        <v>0</v>
      </c>
      <c r="K83" s="9">
        <v>1100000</v>
      </c>
      <c r="L83" s="9">
        <v>0</v>
      </c>
      <c r="M83" s="9">
        <v>500000</v>
      </c>
      <c r="N83" s="9">
        <v>500000</v>
      </c>
    </row>
    <row r="84" spans="1:14" ht="15.75">
      <c r="A84" s="13"/>
      <c r="B84" s="14"/>
      <c r="C84" s="9"/>
      <c r="D84" s="9"/>
      <c r="E84" s="9"/>
      <c r="F84" s="9"/>
      <c r="G84" s="9"/>
      <c r="H84" s="10"/>
      <c r="I84" s="16" t="s">
        <v>23</v>
      </c>
      <c r="J84" s="17">
        <f>SUM(J83)</f>
        <v>0</v>
      </c>
      <c r="K84" s="17">
        <f>SUM(K83)</f>
        <v>1100000</v>
      </c>
      <c r="L84" s="17">
        <f>SUM(L83)</f>
        <v>0</v>
      </c>
      <c r="M84" s="17">
        <f>SUM(M83)</f>
        <v>500000</v>
      </c>
      <c r="N84" s="17">
        <f>SUM(N83)</f>
        <v>500000</v>
      </c>
    </row>
    <row r="85" spans="1:14" ht="15.75">
      <c r="A85" s="13"/>
      <c r="B85" s="9"/>
      <c r="C85" s="9"/>
      <c r="D85" s="9"/>
      <c r="E85" s="9"/>
      <c r="F85" s="9"/>
      <c r="G85" s="9"/>
      <c r="H85" s="10" t="s">
        <v>131</v>
      </c>
      <c r="I85" s="18" t="s">
        <v>132</v>
      </c>
      <c r="J85" s="9"/>
      <c r="K85" s="9"/>
      <c r="L85" s="9"/>
      <c r="M85" s="9"/>
      <c r="N85" s="9"/>
    </row>
    <row r="86" spans="1:14" ht="15.75" customHeight="1">
      <c r="A86" s="13"/>
      <c r="B86" s="20"/>
      <c r="C86" s="9"/>
      <c r="D86" s="9"/>
      <c r="E86" s="9"/>
      <c r="F86" s="9"/>
      <c r="G86" s="9"/>
      <c r="H86" s="13">
        <v>1</v>
      </c>
      <c r="I86" s="30" t="s">
        <v>133</v>
      </c>
      <c r="J86" s="9"/>
      <c r="K86" s="9"/>
      <c r="L86" s="9"/>
      <c r="M86" s="9"/>
      <c r="N86" s="9"/>
    </row>
    <row r="87" spans="1:14" ht="15.75" customHeight="1">
      <c r="A87" s="13"/>
      <c r="B87" s="20"/>
      <c r="C87" s="9"/>
      <c r="D87" s="9"/>
      <c r="E87" s="9"/>
      <c r="F87" s="9"/>
      <c r="G87" s="9"/>
      <c r="H87" s="13" t="s">
        <v>28</v>
      </c>
      <c r="I87" s="20" t="s">
        <v>134</v>
      </c>
      <c r="J87" s="9">
        <v>0</v>
      </c>
      <c r="K87" s="9">
        <v>200000</v>
      </c>
      <c r="L87" s="9">
        <v>0</v>
      </c>
      <c r="M87" s="9">
        <v>0</v>
      </c>
      <c r="N87" s="9">
        <v>0</v>
      </c>
    </row>
    <row r="88" spans="1:14" ht="15.75" customHeight="1">
      <c r="A88" s="13"/>
      <c r="B88" s="20"/>
      <c r="C88" s="9"/>
      <c r="D88" s="9"/>
      <c r="E88" s="9"/>
      <c r="F88" s="9"/>
      <c r="G88" s="9"/>
      <c r="H88" s="13" t="s">
        <v>34</v>
      </c>
      <c r="I88" s="9" t="s">
        <v>135</v>
      </c>
      <c r="J88" s="9">
        <v>0</v>
      </c>
      <c r="K88" s="9">
        <v>200000</v>
      </c>
      <c r="L88" s="9">
        <v>0</v>
      </c>
      <c r="M88" s="9">
        <v>0</v>
      </c>
      <c r="N88" s="9">
        <v>0</v>
      </c>
    </row>
    <row r="89" spans="1:14" ht="15.75">
      <c r="A89" s="13"/>
      <c r="B89" s="9"/>
      <c r="C89" s="9"/>
      <c r="D89" s="9"/>
      <c r="E89" s="9"/>
      <c r="F89" s="9"/>
      <c r="G89" s="9"/>
      <c r="H89" s="13" t="s">
        <v>136</v>
      </c>
      <c r="I89" s="20" t="s">
        <v>137</v>
      </c>
      <c r="J89" s="9">
        <v>1499095</v>
      </c>
      <c r="K89" s="9">
        <v>1600000</v>
      </c>
      <c r="L89" s="9">
        <v>501800</v>
      </c>
      <c r="M89" s="9">
        <v>1800000</v>
      </c>
      <c r="N89" s="9">
        <v>1800000</v>
      </c>
    </row>
    <row r="90" spans="1:14" ht="15.75">
      <c r="A90" s="13"/>
      <c r="B90" s="20"/>
      <c r="C90" s="9"/>
      <c r="D90" s="9"/>
      <c r="E90" s="9"/>
      <c r="F90" s="9"/>
      <c r="G90" s="9"/>
      <c r="H90" s="13">
        <v>2</v>
      </c>
      <c r="I90" s="9" t="s">
        <v>44</v>
      </c>
      <c r="J90" s="9">
        <v>594047</v>
      </c>
      <c r="K90" s="9">
        <v>500000</v>
      </c>
      <c r="L90" s="9">
        <v>161224</v>
      </c>
      <c r="M90" s="9">
        <v>500000</v>
      </c>
      <c r="N90" s="9">
        <v>500000</v>
      </c>
    </row>
    <row r="91" spans="1:14" ht="15.75">
      <c r="A91" s="13"/>
      <c r="B91" s="20"/>
      <c r="C91" s="9"/>
      <c r="D91" s="9"/>
      <c r="E91" s="9"/>
      <c r="F91" s="9"/>
      <c r="G91" s="9"/>
      <c r="H91" s="13">
        <v>3</v>
      </c>
      <c r="I91" s="31" t="s">
        <v>138</v>
      </c>
      <c r="J91" s="9"/>
      <c r="K91" s="9"/>
      <c r="L91" s="9"/>
      <c r="M91" s="9"/>
      <c r="N91" s="9"/>
    </row>
    <row r="92" spans="1:14" ht="15.75">
      <c r="A92" s="13"/>
      <c r="B92" s="9"/>
      <c r="C92" s="9"/>
      <c r="D92" s="9"/>
      <c r="E92" s="9"/>
      <c r="F92" s="9"/>
      <c r="G92" s="9"/>
      <c r="H92" s="13" t="s">
        <v>28</v>
      </c>
      <c r="I92" s="9" t="s">
        <v>139</v>
      </c>
      <c r="J92" s="9">
        <v>522183</v>
      </c>
      <c r="K92" s="9">
        <v>500000</v>
      </c>
      <c r="L92" s="9">
        <v>290189</v>
      </c>
      <c r="M92" s="9">
        <v>500000</v>
      </c>
      <c r="N92" s="9">
        <v>500000</v>
      </c>
    </row>
    <row r="93" spans="1:14" ht="15.75">
      <c r="A93" s="13"/>
      <c r="B93" s="9"/>
      <c r="C93" s="9"/>
      <c r="D93" s="9"/>
      <c r="E93" s="9"/>
      <c r="F93" s="9"/>
      <c r="G93" s="9"/>
      <c r="H93" s="13" t="s">
        <v>34</v>
      </c>
      <c r="I93" s="20" t="s">
        <v>140</v>
      </c>
      <c r="J93" s="9">
        <v>291256</v>
      </c>
      <c r="K93" s="9">
        <v>500000</v>
      </c>
      <c r="L93" s="9">
        <v>89175</v>
      </c>
      <c r="M93" s="9">
        <v>500000</v>
      </c>
      <c r="N93" s="9">
        <v>500000</v>
      </c>
    </row>
    <row r="94" spans="1:14" ht="15.75" customHeight="1">
      <c r="A94" s="13"/>
      <c r="B94" s="16"/>
      <c r="C94" s="17"/>
      <c r="D94" s="17"/>
      <c r="E94" s="17"/>
      <c r="F94" s="17"/>
      <c r="G94" s="17"/>
      <c r="H94" s="13">
        <v>4</v>
      </c>
      <c r="I94" s="9" t="s">
        <v>141</v>
      </c>
      <c r="J94" s="9">
        <v>23568</v>
      </c>
      <c r="K94" s="9">
        <v>700000</v>
      </c>
      <c r="L94" s="9">
        <v>21577</v>
      </c>
      <c r="M94" s="9">
        <v>500000</v>
      </c>
      <c r="N94" s="9">
        <v>500000</v>
      </c>
    </row>
    <row r="95" spans="1:14" ht="15.75">
      <c r="A95" s="13"/>
      <c r="B95" s="9"/>
      <c r="C95" s="9"/>
      <c r="D95" s="9"/>
      <c r="E95" s="9"/>
      <c r="F95" s="9"/>
      <c r="G95" s="9"/>
      <c r="H95" s="13">
        <v>5</v>
      </c>
      <c r="I95" s="14" t="s">
        <v>142</v>
      </c>
      <c r="J95" s="9">
        <v>415688</v>
      </c>
      <c r="K95" s="9">
        <v>650000</v>
      </c>
      <c r="L95" s="9">
        <v>0</v>
      </c>
      <c r="M95" s="9">
        <v>1400000</v>
      </c>
      <c r="N95" s="9">
        <v>1400000</v>
      </c>
    </row>
    <row r="96" spans="1:14" ht="15.75">
      <c r="A96" s="13"/>
      <c r="B96" s="9"/>
      <c r="C96" s="9"/>
      <c r="D96" s="9"/>
      <c r="E96" s="9"/>
      <c r="F96" s="9"/>
      <c r="G96" s="9"/>
      <c r="H96" s="13">
        <v>6</v>
      </c>
      <c r="I96" s="14" t="s">
        <v>80</v>
      </c>
      <c r="J96" s="9">
        <v>1800000</v>
      </c>
      <c r="K96" s="9">
        <v>1300000</v>
      </c>
      <c r="L96" s="9">
        <v>590740</v>
      </c>
      <c r="M96" s="9">
        <v>1800000</v>
      </c>
      <c r="N96" s="9">
        <v>1800000</v>
      </c>
    </row>
    <row r="97" spans="1:14" ht="15.75">
      <c r="A97" s="13"/>
      <c r="B97" s="9"/>
      <c r="C97" s="9"/>
      <c r="D97" s="9"/>
      <c r="E97" s="9"/>
      <c r="F97" s="9"/>
      <c r="G97" s="9"/>
      <c r="H97" s="13">
        <v>7</v>
      </c>
      <c r="I97" s="27" t="s">
        <v>99</v>
      </c>
      <c r="J97" s="9">
        <v>0</v>
      </c>
      <c r="K97" s="9">
        <v>20000000</v>
      </c>
      <c r="L97" s="9">
        <v>0</v>
      </c>
      <c r="M97" s="9">
        <v>0</v>
      </c>
      <c r="N97" s="9">
        <v>0</v>
      </c>
    </row>
    <row r="98" spans="1:14" ht="15.75">
      <c r="A98" s="13"/>
      <c r="B98" s="9"/>
      <c r="C98" s="9"/>
      <c r="D98" s="9"/>
      <c r="E98" s="9"/>
      <c r="F98" s="9"/>
      <c r="G98" s="9"/>
      <c r="H98" s="13">
        <v>8</v>
      </c>
      <c r="I98" s="19" t="s">
        <v>143</v>
      </c>
      <c r="J98" s="9">
        <v>0</v>
      </c>
      <c r="K98" s="9">
        <v>500000</v>
      </c>
      <c r="L98" s="9">
        <v>0</v>
      </c>
      <c r="M98" s="9">
        <v>500000</v>
      </c>
      <c r="N98" s="9">
        <v>500000</v>
      </c>
    </row>
    <row r="99" spans="1:14" ht="15.75">
      <c r="A99" s="13"/>
      <c r="B99" s="16"/>
      <c r="C99" s="17"/>
      <c r="D99" s="17"/>
      <c r="E99" s="17"/>
      <c r="F99" s="17"/>
      <c r="G99" s="17"/>
      <c r="H99" s="13"/>
      <c r="I99" s="16" t="s">
        <v>23</v>
      </c>
      <c r="J99" s="17">
        <f>SUM(J86:J98)</f>
        <v>5145837</v>
      </c>
      <c r="K99" s="17">
        <f>SUM(K86:K98)</f>
        <v>26650000</v>
      </c>
      <c r="L99" s="17">
        <f>SUM(L86:L98)</f>
        <v>1654705</v>
      </c>
      <c r="M99" s="17">
        <f>SUM(M86:M98)</f>
        <v>7500000</v>
      </c>
      <c r="N99" s="17">
        <f>SUM(N86:N98)</f>
        <v>7500000</v>
      </c>
    </row>
    <row r="100" spans="1:14" ht="15.75">
      <c r="A100" s="13"/>
      <c r="B100" s="16"/>
      <c r="C100" s="17"/>
      <c r="D100" s="17"/>
      <c r="E100" s="17"/>
      <c r="F100" s="17"/>
      <c r="G100" s="17"/>
      <c r="H100" s="10" t="s">
        <v>144</v>
      </c>
      <c r="I100" s="9" t="s">
        <v>145</v>
      </c>
      <c r="J100" s="9">
        <v>82240</v>
      </c>
      <c r="K100" s="9">
        <v>500000</v>
      </c>
      <c r="L100" s="9">
        <v>0</v>
      </c>
      <c r="M100" s="9">
        <v>100000</v>
      </c>
      <c r="N100" s="9">
        <v>200000</v>
      </c>
    </row>
    <row r="101" spans="1:14" ht="15.75">
      <c r="A101" s="13"/>
      <c r="B101" s="9"/>
      <c r="C101" s="9"/>
      <c r="D101" s="9"/>
      <c r="E101" s="9"/>
      <c r="F101" s="9"/>
      <c r="G101" s="9"/>
      <c r="H101" s="10" t="s">
        <v>146</v>
      </c>
      <c r="I101" s="9" t="s">
        <v>147</v>
      </c>
      <c r="J101" s="32">
        <v>0</v>
      </c>
      <c r="K101" s="9">
        <v>300000</v>
      </c>
      <c r="L101" s="9">
        <v>8500</v>
      </c>
      <c r="M101" s="9">
        <v>200000</v>
      </c>
      <c r="N101" s="9">
        <v>200000</v>
      </c>
    </row>
    <row r="102" spans="1:14" ht="15.75">
      <c r="A102" s="13"/>
      <c r="B102" s="9"/>
      <c r="C102" s="9"/>
      <c r="D102" s="9"/>
      <c r="E102" s="9"/>
      <c r="F102" s="9"/>
      <c r="G102" s="9"/>
      <c r="H102" s="10" t="s">
        <v>148</v>
      </c>
      <c r="I102" s="9" t="s">
        <v>149</v>
      </c>
      <c r="J102" s="9">
        <v>0</v>
      </c>
      <c r="K102" s="9">
        <v>800000</v>
      </c>
      <c r="L102" s="15">
        <v>0</v>
      </c>
      <c r="M102" s="9">
        <v>100000</v>
      </c>
      <c r="N102" s="9">
        <v>1200000</v>
      </c>
    </row>
    <row r="103" spans="1:14" ht="15.75">
      <c r="A103" s="13"/>
      <c r="B103" s="9"/>
      <c r="C103" s="9"/>
      <c r="D103" s="9"/>
      <c r="E103" s="9"/>
      <c r="F103" s="9"/>
      <c r="G103" s="9"/>
      <c r="H103" s="10" t="s">
        <v>150</v>
      </c>
      <c r="I103" s="9" t="s">
        <v>151</v>
      </c>
      <c r="J103" s="9">
        <v>307960</v>
      </c>
      <c r="K103" s="9">
        <v>500000</v>
      </c>
      <c r="L103" s="9">
        <v>45000</v>
      </c>
      <c r="M103" s="9">
        <v>500000</v>
      </c>
      <c r="N103" s="9">
        <v>500000</v>
      </c>
    </row>
    <row r="104" spans="1:14" ht="15.75">
      <c r="A104" s="13"/>
      <c r="B104" s="9"/>
      <c r="C104" s="9"/>
      <c r="D104" s="9"/>
      <c r="E104" s="9"/>
      <c r="F104" s="9"/>
      <c r="G104" s="9"/>
      <c r="H104" s="10" t="s">
        <v>152</v>
      </c>
      <c r="I104" s="9" t="s">
        <v>153</v>
      </c>
      <c r="J104" s="15">
        <v>205302</v>
      </c>
      <c r="K104" s="9">
        <v>400000</v>
      </c>
      <c r="L104" s="9">
        <v>85266</v>
      </c>
      <c r="M104" s="9">
        <v>400000</v>
      </c>
      <c r="N104" s="9">
        <v>300000</v>
      </c>
    </row>
    <row r="105" spans="1:14" ht="31.5">
      <c r="A105" s="13"/>
      <c r="B105" s="9"/>
      <c r="C105" s="9"/>
      <c r="D105" s="9"/>
      <c r="E105" s="9"/>
      <c r="F105" s="9"/>
      <c r="G105" s="9"/>
      <c r="H105" s="10" t="s">
        <v>154</v>
      </c>
      <c r="I105" s="19" t="s">
        <v>155</v>
      </c>
      <c r="J105" s="9">
        <v>0</v>
      </c>
      <c r="K105" s="9">
        <v>200000</v>
      </c>
      <c r="L105" s="15">
        <v>0</v>
      </c>
      <c r="M105" s="9">
        <v>200000</v>
      </c>
      <c r="N105" s="9">
        <v>200000</v>
      </c>
    </row>
    <row r="106" spans="1:14" ht="15.75">
      <c r="A106" s="13"/>
      <c r="B106" s="9"/>
      <c r="C106" s="9"/>
      <c r="D106" s="9"/>
      <c r="E106" s="9"/>
      <c r="F106" s="9"/>
      <c r="G106" s="9"/>
      <c r="H106" s="10" t="s">
        <v>156</v>
      </c>
      <c r="I106" s="9" t="s">
        <v>157</v>
      </c>
      <c r="J106" s="9">
        <v>0</v>
      </c>
      <c r="K106" s="9">
        <v>0</v>
      </c>
      <c r="L106" s="15">
        <v>0</v>
      </c>
      <c r="M106" s="9">
        <v>0</v>
      </c>
      <c r="N106" s="9">
        <v>100000</v>
      </c>
    </row>
    <row r="107" spans="1:14" ht="15.75">
      <c r="A107" s="13"/>
      <c r="B107" s="9"/>
      <c r="C107" s="9"/>
      <c r="D107" s="9"/>
      <c r="E107" s="9"/>
      <c r="F107" s="9"/>
      <c r="G107" s="9"/>
      <c r="H107" s="10"/>
      <c r="I107" s="16" t="s">
        <v>23</v>
      </c>
      <c r="J107" s="17">
        <f>SUM(J100:J106)</f>
        <v>595502</v>
      </c>
      <c r="K107" s="17">
        <f>SUM(K100:K106)</f>
        <v>2700000</v>
      </c>
      <c r="L107" s="17">
        <f>SUM(L100:L106)</f>
        <v>138766</v>
      </c>
      <c r="M107" s="17">
        <f>SUM(M100:M106)</f>
        <v>1500000</v>
      </c>
      <c r="N107" s="17">
        <f>SUM(N100:N106)</f>
        <v>2700000</v>
      </c>
    </row>
    <row r="108" spans="1:14" ht="15.75">
      <c r="A108" s="13"/>
      <c r="B108" s="9"/>
      <c r="C108" s="9"/>
      <c r="D108" s="9"/>
      <c r="E108" s="9"/>
      <c r="F108" s="9"/>
      <c r="G108" s="9"/>
      <c r="H108" s="10" t="s">
        <v>158</v>
      </c>
      <c r="I108" s="20" t="s">
        <v>159</v>
      </c>
      <c r="J108" s="9">
        <v>6000</v>
      </c>
      <c r="K108" s="9">
        <v>100000</v>
      </c>
      <c r="L108" s="9">
        <v>0</v>
      </c>
      <c r="M108" s="9">
        <v>50000</v>
      </c>
      <c r="N108" s="9">
        <v>50000</v>
      </c>
    </row>
    <row r="109" spans="1:14" ht="15.75">
      <c r="A109" s="13"/>
      <c r="B109" s="9"/>
      <c r="C109" s="9"/>
      <c r="D109" s="9"/>
      <c r="E109" s="9"/>
      <c r="F109" s="9"/>
      <c r="G109" s="9"/>
      <c r="H109" s="10" t="s">
        <v>160</v>
      </c>
      <c r="I109" s="20" t="s">
        <v>161</v>
      </c>
      <c r="J109" s="9">
        <v>112252</v>
      </c>
      <c r="K109" s="9">
        <v>200000</v>
      </c>
      <c r="L109" s="9">
        <v>0</v>
      </c>
      <c r="M109" s="9">
        <v>100000</v>
      </c>
      <c r="N109" s="9">
        <v>100000</v>
      </c>
    </row>
    <row r="110" spans="1:14" ht="15.75">
      <c r="A110" s="13"/>
      <c r="B110" s="9"/>
      <c r="C110" s="9"/>
      <c r="D110" s="9"/>
      <c r="E110" s="9"/>
      <c r="F110" s="9"/>
      <c r="G110" s="9"/>
      <c r="H110" s="10" t="s">
        <v>162</v>
      </c>
      <c r="I110" s="20" t="s">
        <v>163</v>
      </c>
      <c r="J110" s="9">
        <v>430021</v>
      </c>
      <c r="K110" s="9">
        <v>180000</v>
      </c>
      <c r="L110" s="9">
        <v>0</v>
      </c>
      <c r="M110" s="9">
        <v>310000</v>
      </c>
      <c r="N110" s="9">
        <v>300000</v>
      </c>
    </row>
    <row r="111" spans="1:14" ht="15.75">
      <c r="A111" s="13"/>
      <c r="B111" s="9"/>
      <c r="C111" s="9"/>
      <c r="D111" s="9"/>
      <c r="E111" s="9"/>
      <c r="F111" s="9"/>
      <c r="G111" s="9"/>
      <c r="H111" s="10"/>
      <c r="I111" s="16" t="s">
        <v>23</v>
      </c>
      <c r="J111" s="17">
        <f>SUM(J108:J110)</f>
        <v>548273</v>
      </c>
      <c r="K111" s="17">
        <f>SUM(K108:K110)</f>
        <v>480000</v>
      </c>
      <c r="L111" s="17">
        <f>SUM(L108:L110)</f>
        <v>0</v>
      </c>
      <c r="M111" s="17">
        <f>SUM(M108:M110)</f>
        <v>460000</v>
      </c>
      <c r="N111" s="17">
        <f>SUM(N108:N110)</f>
        <v>450000</v>
      </c>
    </row>
    <row r="112" spans="1:14" ht="15.75">
      <c r="A112" s="13"/>
      <c r="B112" s="16" t="s">
        <v>164</v>
      </c>
      <c r="C112" s="17">
        <f>C10+C14+C28+C30+C33+C36+C49</f>
        <v>135940821</v>
      </c>
      <c r="D112" s="17">
        <f>D10+D14+D28+D30+D33+D36+D49</f>
        <v>152430000</v>
      </c>
      <c r="E112" s="17">
        <f>E10+E14+E28+E30+E33+E36+E49</f>
        <v>43181212</v>
      </c>
      <c r="F112" s="17">
        <f>F10+F14+F28+F30+F33+F36+F49</f>
        <v>140695468</v>
      </c>
      <c r="G112" s="17">
        <f>G10+G14+G28+G30+G33+G36+G49</f>
        <v>184090657</v>
      </c>
      <c r="H112" s="13"/>
      <c r="I112" s="16" t="s">
        <v>165</v>
      </c>
      <c r="J112" s="17">
        <f>J37+J52+J58+J69+J77+J82+J84+J99+J107+J111</f>
        <v>154159228</v>
      </c>
      <c r="K112" s="17">
        <f>K37+K52+K58+K69+K77+K82+K84+K99+K107+K111</f>
        <v>261644650</v>
      </c>
      <c r="L112" s="17">
        <f>L37+L52+L58+L69+L77+L82+L84+L99+L107+L111</f>
        <v>50380972</v>
      </c>
      <c r="M112" s="17">
        <f>M37+M52+M58+M69+M77+M82+M84+M99+M107+M111</f>
        <v>203363148</v>
      </c>
      <c r="N112" s="17">
        <f>N37+N52+N58+N69+N77+N82+N84+N99+N107+N111</f>
        <v>262349272</v>
      </c>
    </row>
    <row r="113" spans="1:14" ht="15.75">
      <c r="A113" s="13"/>
      <c r="B113" s="9" t="s">
        <v>166</v>
      </c>
      <c r="C113" s="17">
        <f>C114-C112</f>
        <v>18218407</v>
      </c>
      <c r="D113" s="17">
        <f>D114-D112</f>
        <v>109214650</v>
      </c>
      <c r="E113" s="17">
        <f>E114-E112</f>
        <v>7199760</v>
      </c>
      <c r="F113" s="17">
        <f>F114-F112</f>
        <v>62667680</v>
      </c>
      <c r="G113" s="17">
        <f>G114-G112</f>
        <v>78258615</v>
      </c>
      <c r="H113" s="13"/>
      <c r="I113" s="9" t="s">
        <v>167</v>
      </c>
      <c r="J113" s="17">
        <f>J114-J112</f>
        <v>0</v>
      </c>
      <c r="K113" s="17">
        <f>K114-K112</f>
        <v>0</v>
      </c>
      <c r="L113" s="17">
        <f>L114-L112</f>
        <v>0</v>
      </c>
      <c r="M113" s="17">
        <f>M114-M112</f>
        <v>0</v>
      </c>
      <c r="N113" s="17">
        <f>N114-N112</f>
        <v>0</v>
      </c>
    </row>
    <row r="114" spans="1:14" ht="15.75">
      <c r="A114" s="13"/>
      <c r="B114" s="16" t="s">
        <v>168</v>
      </c>
      <c r="C114" s="17">
        <f>J112</f>
        <v>154159228</v>
      </c>
      <c r="D114" s="17">
        <f>K112</f>
        <v>261644650</v>
      </c>
      <c r="E114" s="17">
        <f>L112</f>
        <v>50380972</v>
      </c>
      <c r="F114" s="17">
        <f>M112</f>
        <v>203363148</v>
      </c>
      <c r="G114" s="17">
        <f>N112</f>
        <v>262349272</v>
      </c>
      <c r="H114" s="13"/>
      <c r="I114" s="16" t="s">
        <v>169</v>
      </c>
      <c r="J114" s="17">
        <f>J112</f>
        <v>154159228</v>
      </c>
      <c r="K114" s="17">
        <f>K112</f>
        <v>261644650</v>
      </c>
      <c r="L114" s="17">
        <f>L112</f>
        <v>50380972</v>
      </c>
      <c r="M114" s="17">
        <f>M112</f>
        <v>203363148</v>
      </c>
      <c r="N114" s="17">
        <f>N112</f>
        <v>262349272</v>
      </c>
    </row>
    <row r="115" spans="1:14" ht="15.75">
      <c r="A115" s="33"/>
      <c r="B115" s="34"/>
      <c r="C115" s="34"/>
      <c r="D115" s="34"/>
      <c r="E115" s="34"/>
      <c r="F115" s="34"/>
      <c r="G115" s="34"/>
      <c r="H115" s="35"/>
      <c r="I115" s="33"/>
      <c r="J115" s="33"/>
      <c r="K115" s="34"/>
      <c r="L115" s="33"/>
      <c r="M115" s="36"/>
      <c r="N115" s="34"/>
    </row>
    <row r="116" spans="1:14" ht="15.75">
      <c r="A116" s="33"/>
      <c r="B116" s="34"/>
      <c r="C116" s="34"/>
      <c r="D116" s="34"/>
      <c r="E116" s="34"/>
      <c r="F116" s="34"/>
      <c r="G116" s="34"/>
      <c r="H116" s="35"/>
      <c r="I116" s="34"/>
      <c r="K116" s="34"/>
      <c r="L116" s="34"/>
      <c r="M116" s="36"/>
      <c r="N116" s="34"/>
    </row>
    <row r="117" ht="15.75">
      <c r="M117" s="37"/>
    </row>
    <row r="118" spans="7:13" ht="15.75">
      <c r="G118" s="3"/>
      <c r="H118" s="2"/>
      <c r="M118" s="37"/>
    </row>
    <row r="119" spans="7:13" ht="15.75">
      <c r="G119" s="3"/>
      <c r="H119" s="2"/>
      <c r="M119" s="37"/>
    </row>
    <row r="120" spans="7:13" ht="15.75">
      <c r="G120" s="3"/>
      <c r="H120" s="2"/>
      <c r="M120" s="37"/>
    </row>
  </sheetData>
  <sheetProtection selectLockedCells="1" selectUnlockedCells="1"/>
  <mergeCells count="1">
    <mergeCell ref="A1:N1"/>
  </mergeCells>
  <printOptions horizontalCentered="1"/>
  <pageMargins left="1" right="1" top="0.1798611111111111" bottom="0.14027777777777778" header="0.5118055555555555" footer="0.5118055555555555"/>
  <pageSetup horizontalDpi="300" verticalDpi="300" orientation="portrait" paperSize="9" scale="83"/>
  <rowBreaks count="2" manualBreakCount="2">
    <brk id="58" max="255" man="1"/>
    <brk id="11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12" sqref="B12"/>
    </sheetView>
  </sheetViews>
  <sheetFormatPr defaultColWidth="9.140625" defaultRowHeight="12.75"/>
  <cols>
    <col min="1" max="1" width="41.140625" style="38" customWidth="1"/>
    <col min="2" max="2" width="21.140625" style="38" customWidth="1"/>
    <col min="3" max="16384" width="8.7109375" style="38" customWidth="1"/>
  </cols>
  <sheetData>
    <row r="1" spans="1:2" ht="18">
      <c r="A1" s="39" t="s">
        <v>170</v>
      </c>
      <c r="B1" s="39"/>
    </row>
    <row r="3" spans="1:2" ht="15.75" customHeight="1">
      <c r="A3" s="14" t="s">
        <v>13</v>
      </c>
      <c r="B3" s="9">
        <v>10037791</v>
      </c>
    </row>
    <row r="4" spans="1:2" ht="15.75" customHeight="1">
      <c r="A4" s="9" t="s">
        <v>84</v>
      </c>
      <c r="B4" s="9">
        <v>16859320</v>
      </c>
    </row>
    <row r="5" spans="1:2" ht="15.75" customHeight="1">
      <c r="A5" s="40" t="s">
        <v>108</v>
      </c>
      <c r="B5" s="9">
        <v>11257897</v>
      </c>
    </row>
    <row r="6" spans="1:2" ht="15.75" customHeight="1">
      <c r="A6" s="14" t="s">
        <v>171</v>
      </c>
      <c r="B6" s="9">
        <v>3510316</v>
      </c>
    </row>
    <row r="7" spans="1:2" ht="15.75" customHeight="1">
      <c r="A7" s="9" t="s">
        <v>116</v>
      </c>
      <c r="B7" s="9">
        <v>1011674</v>
      </c>
    </row>
    <row r="8" spans="1:2" ht="15.75" customHeight="1">
      <c r="A8" s="19" t="s">
        <v>172</v>
      </c>
      <c r="B8" s="9">
        <v>1246508</v>
      </c>
    </row>
    <row r="9" spans="1:2" ht="15.75" customHeight="1">
      <c r="A9" s="19" t="s">
        <v>173</v>
      </c>
      <c r="B9" s="9">
        <v>220798</v>
      </c>
    </row>
    <row r="10" spans="1:2" ht="15.75" customHeight="1">
      <c r="A10" s="19" t="s">
        <v>174</v>
      </c>
      <c r="B10" s="9">
        <v>126723</v>
      </c>
    </row>
    <row r="11" spans="1:2" ht="15.75" customHeight="1">
      <c r="A11" s="19" t="s">
        <v>175</v>
      </c>
      <c r="B11" s="9">
        <v>2370672</v>
      </c>
    </row>
    <row r="12" spans="1:2" ht="15.75" customHeight="1">
      <c r="A12" s="14" t="s">
        <v>130</v>
      </c>
      <c r="B12" s="9">
        <v>5963</v>
      </c>
    </row>
    <row r="13" spans="1:2" ht="15.75" customHeight="1">
      <c r="A13" s="9" t="s">
        <v>132</v>
      </c>
      <c r="B13" s="9">
        <v>1133850</v>
      </c>
    </row>
    <row r="14" spans="1:2" ht="15.75" customHeight="1">
      <c r="A14" s="9" t="s">
        <v>145</v>
      </c>
      <c r="B14" s="9">
        <v>232795</v>
      </c>
    </row>
    <row r="15" spans="1:2" ht="15.75" customHeight="1">
      <c r="A15" s="9" t="s">
        <v>147</v>
      </c>
      <c r="B15" s="9">
        <v>20695</v>
      </c>
    </row>
    <row r="16" spans="1:2" ht="15.75" customHeight="1">
      <c r="A16" s="9" t="s">
        <v>149</v>
      </c>
      <c r="B16" s="41">
        <v>244440</v>
      </c>
    </row>
    <row r="17" spans="1:2" ht="15.75" customHeight="1">
      <c r="A17" s="9" t="s">
        <v>151</v>
      </c>
      <c r="B17" s="9">
        <v>19850</v>
      </c>
    </row>
    <row r="18" spans="1:2" ht="15.75" customHeight="1">
      <c r="A18" s="9" t="s">
        <v>153</v>
      </c>
      <c r="B18" s="9">
        <v>119856</v>
      </c>
    </row>
    <row r="19" spans="1:2" ht="15.75" customHeight="1">
      <c r="A19" s="20" t="s">
        <v>159</v>
      </c>
      <c r="B19" s="9">
        <v>40432</v>
      </c>
    </row>
    <row r="20" spans="1:2" ht="15.75" customHeight="1">
      <c r="A20" s="20" t="s">
        <v>176</v>
      </c>
      <c r="B20" s="9">
        <v>100016</v>
      </c>
    </row>
    <row r="21" spans="1:2" ht="15.75" customHeight="1">
      <c r="A21" s="26" t="s">
        <v>165</v>
      </c>
      <c r="B21" s="17">
        <f>SUM(B3:B20)</f>
        <v>48559596</v>
      </c>
    </row>
    <row r="22" ht="15.75" customHeight="1"/>
  </sheetData>
  <sheetProtection selectLockedCells="1" selectUnlockedCells="1"/>
  <printOptions/>
  <pageMargins left="1.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8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2017-03-22T11:43:02Z</dcterms:created>
  <dcterms:modified xsi:type="dcterms:W3CDTF">2017-03-22T11:43:02Z</dcterms:modified>
  <cp:category/>
  <cp:version/>
  <cp:contentType/>
  <cp:contentStatus/>
</cp:coreProperties>
</file>