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Sheet1" sheetId="1" r:id="rId1"/>
    <sheet name="Sheet2" sheetId="2" r:id="rId2"/>
    <sheet name="Sheet3" sheetId="3" r:id="rId3"/>
  </sheets>
  <definedNames>
    <definedName name="_xlnm.Print_Area_2">'Sheet2'!$A$1:$N$37</definedName>
    <definedName name="_xlnm.Print_Area" localSheetId="1">'Sheet2'!$A$1:$N$37</definedName>
  </definedNames>
  <calcPr fullCalcOnLoad="1"/>
</workbook>
</file>

<file path=xl/sharedStrings.xml><?xml version="1.0" encoding="utf-8"?>
<sst xmlns="http://schemas.openxmlformats.org/spreadsheetml/2006/main" count="124" uniqueCount="78">
  <si>
    <t>HEMCHANDRACHARYA NORTH GUJARAT UNIVERSITY, PATAN</t>
  </si>
  <si>
    <t>E X A M I N A T I O N   B U D G E T</t>
  </si>
  <si>
    <t>Sr. No.</t>
  </si>
  <si>
    <t>Head of Account</t>
  </si>
  <si>
    <t>Actual  Income     2009-2010</t>
  </si>
  <si>
    <t>Budget Estimates         2010-2011</t>
  </si>
  <si>
    <t>Actual   Income Upto                     31-07-10</t>
  </si>
  <si>
    <t>Revised Estimates              2010-2011</t>
  </si>
  <si>
    <t>Budget Estimates         2011-2012</t>
  </si>
  <si>
    <t>Actual  Expenditure     2009-2010</t>
  </si>
  <si>
    <t>Budget Estimates        2010-2011</t>
  </si>
  <si>
    <t>Actual Expenditure Upto                 31-07-10</t>
  </si>
  <si>
    <t>Revised Estimates       2010-2011</t>
  </si>
  <si>
    <t>Budget Estimates      2011-2012</t>
  </si>
  <si>
    <t>Income of Examination</t>
  </si>
  <si>
    <t>Examination Expenses</t>
  </si>
  <si>
    <t>Exam Fees</t>
  </si>
  <si>
    <t>Examiner's Remmuneration</t>
  </si>
  <si>
    <t>Pulping of Answerbooks &amp; Waste Papers</t>
  </si>
  <si>
    <t>Examiner's TA/DA &amp; Committee Expenses</t>
  </si>
  <si>
    <t>Rechecking Fees</t>
  </si>
  <si>
    <t>Exam Conducting Expense</t>
  </si>
  <si>
    <t>Re Assessment Fees</t>
  </si>
  <si>
    <t>Observers Expenses</t>
  </si>
  <si>
    <t>Degree Fees</t>
  </si>
  <si>
    <t>Staff Travelling Expenses</t>
  </si>
  <si>
    <t>Sale of Exam Forms</t>
  </si>
  <si>
    <t>Printing of Question Paper</t>
  </si>
  <si>
    <t>Sale of  Degree Form</t>
  </si>
  <si>
    <t>Printing of Answer Books</t>
  </si>
  <si>
    <t>Duplicate Marksheet Fees</t>
  </si>
  <si>
    <t>Stationery &amp; Printing Exp.</t>
  </si>
  <si>
    <t>Micellaneous Income</t>
  </si>
  <si>
    <t>Practical Exam TA/DA  &amp; Remmuneration</t>
  </si>
  <si>
    <t>Computer Expenses/Internet</t>
  </si>
  <si>
    <t>Other Fees</t>
  </si>
  <si>
    <t>Post &amp; Telegram Expense</t>
  </si>
  <si>
    <t>Exam Pnalty</t>
  </si>
  <si>
    <t>Central Assessment Exp.</t>
  </si>
  <si>
    <t>Dummy Dispatch Expense</t>
  </si>
  <si>
    <t>Advertisement Expenses</t>
  </si>
  <si>
    <t>Exam Allowances</t>
  </si>
  <si>
    <t>Degree Certificate Expenses</t>
  </si>
  <si>
    <t>Micellaneous Expenses</t>
  </si>
  <si>
    <t>Computer Hardware</t>
  </si>
  <si>
    <t>Computer Upgradation</t>
  </si>
  <si>
    <t>Computer Maintanance</t>
  </si>
  <si>
    <t>Dead Stock/Furniture</t>
  </si>
  <si>
    <t>computer stationery</t>
  </si>
  <si>
    <t>Rechecking &amp; Re Assessment Expenses</t>
  </si>
  <si>
    <t>Refund of M.A./M.Com. External Exam Fees</t>
  </si>
  <si>
    <t>Salary of Computer Center</t>
  </si>
  <si>
    <t>Legal Expenses</t>
  </si>
  <si>
    <t>Vehical Expenses</t>
  </si>
  <si>
    <t>Data Entry Expenses</t>
  </si>
  <si>
    <t>Zerox Expenses</t>
  </si>
  <si>
    <t>Total Rs.</t>
  </si>
  <si>
    <t>Expenditure over Income</t>
  </si>
  <si>
    <t>Income over Expenditure</t>
  </si>
  <si>
    <t>Gross Income Rs.</t>
  </si>
  <si>
    <t>Gross Expenditure Rs.</t>
  </si>
  <si>
    <t>HEMCHANDRACHARYA NORTH                GUJARAT UNIVERSITY, PATAN</t>
  </si>
  <si>
    <t xml:space="preserve">                                                                               E X A M I N A T I O N                                       </t>
  </si>
  <si>
    <t xml:space="preserve"> B U D G E T                                             Rs.</t>
  </si>
  <si>
    <t>Actual  Income          2015-2016</t>
  </si>
  <si>
    <t>Budget Estimates         2016-2017</t>
  </si>
  <si>
    <t>Actual   Income Upto                     31-07-16</t>
  </si>
  <si>
    <t>Revised Estimates              2016-2017</t>
  </si>
  <si>
    <t>Budget Estimates         2017-2018</t>
  </si>
  <si>
    <t>Actual  Expenditure         2015-2016</t>
  </si>
  <si>
    <t>Actual Expenditure Upto                     31-07-16</t>
  </si>
  <si>
    <t>Rechecking/ReAssessment Fees</t>
  </si>
  <si>
    <t>Degree Fees/Forms fees</t>
  </si>
  <si>
    <t>Other Income</t>
  </si>
  <si>
    <t>Practical Exam Expenses</t>
  </si>
  <si>
    <t>Exam-Online\Digital Activities Exp</t>
  </si>
  <si>
    <t>Xerox Expenses</t>
  </si>
  <si>
    <t>Insurance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</si>
</sst>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0"/>
      <name val="Arial"/>
      <family val="2"/>
    </font>
    <font>
      <sz val="12"/>
      <color indexed="18"/>
      <name val="Times New Roman"/>
      <family val="1"/>
    </font>
    <font>
      <sz val="12"/>
      <color indexed="18"/>
      <name val="LMG-Rupen"/>
      <family val="0"/>
    </font>
    <font>
      <sz val="20"/>
      <color indexed="18"/>
      <name val="AlgerianD"/>
      <family val="5"/>
    </font>
    <font>
      <sz val="12"/>
      <name val="LMG-Rupen"/>
      <family val="0"/>
    </font>
    <font>
      <sz val="22"/>
      <color indexed="18"/>
      <name val="Pioneer BT"/>
      <family val="5"/>
    </font>
    <font>
      <b/>
      <sz val="11"/>
      <color indexed="18"/>
      <name val="Times New Roman"/>
      <family val="1"/>
    </font>
    <font>
      <b/>
      <sz val="10.5"/>
      <color indexed="18"/>
      <name val="Times New Roman"/>
      <family val="1"/>
    </font>
    <font>
      <b/>
      <sz val="12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19" applyFont="1" applyBorder="1" applyAlignment="1">
      <alignment horizontal="center" vertical="center"/>
      <protection/>
    </xf>
    <xf numFmtId="0" fontId="1" fillId="0" borderId="1" xfId="19" applyFont="1" applyBorder="1" applyAlignment="1">
      <alignment vertical="center"/>
      <protection/>
    </xf>
    <xf numFmtId="0" fontId="2" fillId="0" borderId="1" xfId="19" applyFont="1" applyBorder="1" applyAlignment="1">
      <alignment vertical="center"/>
      <protection/>
    </xf>
    <xf numFmtId="0" fontId="4" fillId="0" borderId="2" xfId="19" applyFont="1" applyBorder="1" applyAlignment="1">
      <alignment vertical="center"/>
      <protection/>
    </xf>
    <xf numFmtId="0" fontId="4" fillId="0" borderId="1" xfId="19" applyFont="1" applyBorder="1" applyAlignment="1">
      <alignment vertical="center"/>
      <protection/>
    </xf>
    <xf numFmtId="0" fontId="4" fillId="0" borderId="0" xfId="19" applyFont="1" applyBorder="1" applyAlignment="1">
      <alignment horizontal="center" vertical="center"/>
      <protection/>
    </xf>
    <xf numFmtId="0" fontId="4" fillId="0" borderId="0" xfId="19" applyFont="1" applyBorder="1" applyAlignment="1">
      <alignment vertical="center"/>
      <protection/>
    </xf>
    <xf numFmtId="0" fontId="6" fillId="2" borderId="1" xfId="19" applyFont="1" applyFill="1" applyBorder="1" applyAlignment="1">
      <alignment horizontal="center" vertical="center" wrapText="1"/>
      <protection/>
    </xf>
    <xf numFmtId="0" fontId="7" fillId="2" borderId="1" xfId="19" applyFont="1" applyFill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9" fillId="0" borderId="1" xfId="19" applyFont="1" applyBorder="1" applyAlignment="1">
      <alignment vertical="center"/>
      <protection/>
    </xf>
    <xf numFmtId="0" fontId="1" fillId="0" borderId="1" xfId="19" applyFont="1" applyBorder="1" applyAlignment="1">
      <alignment vertical="center" wrapText="1"/>
      <protection/>
    </xf>
    <xf numFmtId="0" fontId="1" fillId="0" borderId="1" xfId="19" applyFont="1" applyBorder="1" applyAlignment="1">
      <alignment horizontal="left" vertical="center"/>
      <protection/>
    </xf>
    <xf numFmtId="0" fontId="1" fillId="0" borderId="1" xfId="19" applyFont="1" applyBorder="1" applyAlignment="1">
      <alignment horizontal="right" vertical="center"/>
      <protection/>
    </xf>
    <xf numFmtId="0" fontId="8" fillId="0" borderId="1" xfId="19" applyFont="1" applyBorder="1" applyAlignment="1">
      <alignment horizontal="right" vertical="center"/>
      <protection/>
    </xf>
    <xf numFmtId="0" fontId="8" fillId="0" borderId="1" xfId="19" applyFont="1" applyBorder="1" applyAlignment="1">
      <alignment vertical="center"/>
      <protection/>
    </xf>
    <xf numFmtId="0" fontId="2" fillId="0" borderId="3" xfId="19" applyFont="1" applyBorder="1" applyAlignment="1">
      <alignment vertical="center"/>
      <protection/>
    </xf>
    <xf numFmtId="0" fontId="1" fillId="0" borderId="0" xfId="19" applyFont="1" applyBorder="1" applyAlignment="1">
      <alignment horizontal="center" vertical="center"/>
      <protection/>
    </xf>
    <xf numFmtId="0" fontId="1" fillId="0" borderId="0" xfId="19" applyFont="1" applyBorder="1" applyAlignment="1">
      <alignment vertical="center"/>
      <protection/>
    </xf>
    <xf numFmtId="0" fontId="2" fillId="0" borderId="0" xfId="19" applyFont="1" applyBorder="1" applyAlignment="1">
      <alignment vertical="center"/>
      <protection/>
    </xf>
    <xf numFmtId="0" fontId="2" fillId="0" borderId="0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 vertical="center"/>
      <protection/>
    </xf>
    <xf numFmtId="0" fontId="0" fillId="0" borderId="0" xfId="19">
      <alignment/>
      <protection/>
    </xf>
    <xf numFmtId="0" fontId="5" fillId="0" borderId="0" xfId="19" applyFont="1" applyBorder="1" applyAlignment="1">
      <alignment vertical="center"/>
      <protection/>
    </xf>
    <xf numFmtId="0" fontId="10" fillId="0" borderId="1" xfId="19" applyFont="1" applyBorder="1" applyAlignment="1">
      <alignment vertical="center"/>
      <protection/>
    </xf>
    <xf numFmtId="0" fontId="1" fillId="0" borderId="4" xfId="19" applyFont="1" applyFill="1" applyBorder="1" applyAlignment="1">
      <alignment vertical="center"/>
      <protection/>
    </xf>
    <xf numFmtId="0" fontId="0" fillId="0" borderId="0" xfId="19" applyBorder="1">
      <alignment/>
      <protection/>
    </xf>
    <xf numFmtId="0" fontId="3" fillId="0" borderId="0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view="pageBreakPreview" zoomScaleSheetLayoutView="100" workbookViewId="0" topLeftCell="A1">
      <selection activeCell="L4" sqref="L4"/>
    </sheetView>
  </sheetViews>
  <sheetFormatPr defaultColWidth="9.140625" defaultRowHeight="12.75"/>
  <cols>
    <col min="1" max="1" width="4.57421875" style="1" customWidth="1"/>
    <col min="2" max="2" width="24.28125" style="2" customWidth="1"/>
    <col min="3" max="3" width="11.421875" style="3" customWidth="1"/>
    <col min="4" max="4" width="12.140625" style="3" customWidth="1"/>
    <col min="5" max="5" width="12.7109375" style="3" customWidth="1"/>
    <col min="6" max="7" width="12.00390625" style="3" customWidth="1"/>
    <col min="8" max="8" width="4.57421875" style="2" customWidth="1"/>
    <col min="9" max="9" width="27.7109375" style="2" customWidth="1"/>
    <col min="10" max="10" width="12.421875" style="3" customWidth="1"/>
    <col min="11" max="11" width="12.140625" style="3" customWidth="1"/>
    <col min="12" max="12" width="12.28125" style="3" customWidth="1"/>
    <col min="13" max="13" width="12.8515625" style="3" customWidth="1"/>
    <col min="14" max="14" width="12.140625" style="3" customWidth="1"/>
    <col min="15" max="16384" width="9.140625" style="3" customWidth="1"/>
  </cols>
  <sheetData>
    <row r="1" spans="1:15" s="5" customFormat="1" ht="24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"/>
    </row>
    <row r="2" spans="1:15" s="5" customFormat="1" ht="24.75" customHeight="1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4"/>
    </row>
    <row r="3" spans="1:15" s="5" customFormat="1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4"/>
    </row>
    <row r="4" spans="1:14" s="10" customFormat="1" ht="55.5" customHeight="1">
      <c r="A4" s="8" t="s">
        <v>2</v>
      </c>
      <c r="B4" s="8" t="s">
        <v>3</v>
      </c>
      <c r="C4" s="9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8" t="s">
        <v>2</v>
      </c>
      <c r="I4" s="8" t="s">
        <v>3</v>
      </c>
      <c r="J4" s="9" t="s">
        <v>9</v>
      </c>
      <c r="K4" s="8" t="s">
        <v>10</v>
      </c>
      <c r="L4" s="8" t="s">
        <v>11</v>
      </c>
      <c r="M4" s="8" t="s">
        <v>12</v>
      </c>
      <c r="N4" s="8" t="s">
        <v>13</v>
      </c>
    </row>
    <row r="5" spans="1:14" ht="15.75">
      <c r="A5" s="11"/>
      <c r="B5" s="12" t="s">
        <v>14</v>
      </c>
      <c r="C5" s="2"/>
      <c r="D5" s="2"/>
      <c r="E5" s="2"/>
      <c r="F5" s="2"/>
      <c r="G5" s="2"/>
      <c r="I5" s="12" t="s">
        <v>15</v>
      </c>
      <c r="J5" s="2"/>
      <c r="K5" s="2"/>
      <c r="L5" s="2"/>
      <c r="M5" s="2"/>
      <c r="N5" s="2"/>
    </row>
    <row r="6" spans="1:14" ht="15.75">
      <c r="A6" s="1">
        <v>1</v>
      </c>
      <c r="B6" s="2" t="s">
        <v>16</v>
      </c>
      <c r="C6" s="2">
        <f>(46460023-21030)</f>
        <v>46438993</v>
      </c>
      <c r="D6" s="2">
        <v>60000000</v>
      </c>
      <c r="E6" s="2">
        <f>(923975-47150)</f>
        <v>876825</v>
      </c>
      <c r="F6" s="2">
        <v>60000000</v>
      </c>
      <c r="G6" s="2">
        <v>60000000</v>
      </c>
      <c r="H6" s="1">
        <v>1</v>
      </c>
      <c r="I6" s="2" t="s">
        <v>17</v>
      </c>
      <c r="J6" s="2">
        <v>1697279</v>
      </c>
      <c r="K6" s="2">
        <v>1900000</v>
      </c>
      <c r="L6" s="2">
        <v>1094270</v>
      </c>
      <c r="M6" s="2">
        <v>1900000</v>
      </c>
      <c r="N6" s="2">
        <v>2500000</v>
      </c>
    </row>
    <row r="7" spans="1:14" ht="31.5">
      <c r="A7" s="1">
        <v>2</v>
      </c>
      <c r="B7" s="13" t="s">
        <v>18</v>
      </c>
      <c r="C7" s="2">
        <v>112432</v>
      </c>
      <c r="D7" s="2">
        <v>150000</v>
      </c>
      <c r="E7" s="2"/>
      <c r="F7" s="2">
        <v>150000</v>
      </c>
      <c r="G7" s="2">
        <v>150000</v>
      </c>
      <c r="H7" s="1">
        <v>2</v>
      </c>
      <c r="I7" s="13" t="s">
        <v>19</v>
      </c>
      <c r="J7" s="2">
        <v>738467</v>
      </c>
      <c r="K7" s="2">
        <v>1000000</v>
      </c>
      <c r="L7" s="2">
        <v>416264</v>
      </c>
      <c r="M7" s="2">
        <v>1000000</v>
      </c>
      <c r="N7" s="2">
        <v>1200000</v>
      </c>
    </row>
    <row r="8" spans="1:14" ht="15.75">
      <c r="A8" s="1">
        <v>3</v>
      </c>
      <c r="B8" s="2" t="s">
        <v>20</v>
      </c>
      <c r="C8" s="2">
        <v>192410</v>
      </c>
      <c r="D8" s="2">
        <v>250000</v>
      </c>
      <c r="E8" s="2">
        <v>335651</v>
      </c>
      <c r="F8" s="2">
        <v>350000</v>
      </c>
      <c r="G8" s="2">
        <v>350000</v>
      </c>
      <c r="H8" s="1">
        <v>3</v>
      </c>
      <c r="I8" s="2" t="s">
        <v>21</v>
      </c>
      <c r="J8" s="2">
        <v>3978700</v>
      </c>
      <c r="K8" s="2">
        <v>7000000</v>
      </c>
      <c r="L8" s="2">
        <v>2066137</v>
      </c>
      <c r="M8" s="2">
        <v>7000000</v>
      </c>
      <c r="N8" s="2">
        <v>8000000</v>
      </c>
    </row>
    <row r="9" spans="1:14" ht="15.75">
      <c r="A9" s="1">
        <v>4</v>
      </c>
      <c r="B9" s="2" t="s">
        <v>22</v>
      </c>
      <c r="C9" s="2">
        <v>866780</v>
      </c>
      <c r="D9" s="2">
        <v>800000</v>
      </c>
      <c r="E9" s="2">
        <v>371615</v>
      </c>
      <c r="F9" s="2">
        <v>800000</v>
      </c>
      <c r="G9" s="2">
        <v>900000</v>
      </c>
      <c r="H9" s="1">
        <v>4</v>
      </c>
      <c r="I9" s="2" t="s">
        <v>23</v>
      </c>
      <c r="J9" s="2">
        <v>1272617</v>
      </c>
      <c r="K9" s="2">
        <v>3000000</v>
      </c>
      <c r="L9" s="2">
        <v>1013295</v>
      </c>
      <c r="M9" s="2">
        <v>3000000</v>
      </c>
      <c r="N9" s="2">
        <v>3000000</v>
      </c>
    </row>
    <row r="10" spans="1:14" ht="15.75">
      <c r="A10" s="1">
        <v>5</v>
      </c>
      <c r="B10" s="2" t="s">
        <v>24</v>
      </c>
      <c r="C10" s="2">
        <v>3334730</v>
      </c>
      <c r="D10" s="2">
        <v>3500000</v>
      </c>
      <c r="E10" s="2">
        <v>380660</v>
      </c>
      <c r="F10" s="2">
        <v>3500000</v>
      </c>
      <c r="G10" s="2">
        <v>3500000</v>
      </c>
      <c r="H10" s="1">
        <v>5</v>
      </c>
      <c r="I10" s="2" t="s">
        <v>25</v>
      </c>
      <c r="J10" s="2">
        <v>44656</v>
      </c>
      <c r="K10" s="2">
        <v>75000</v>
      </c>
      <c r="L10" s="2">
        <v>19570</v>
      </c>
      <c r="M10" s="2">
        <v>75000</v>
      </c>
      <c r="N10" s="2">
        <v>80000</v>
      </c>
    </row>
    <row r="11" spans="1:14" ht="15.75">
      <c r="A11" s="1">
        <v>6</v>
      </c>
      <c r="B11" s="2" t="s">
        <v>26</v>
      </c>
      <c r="C11" s="2">
        <v>1296070</v>
      </c>
      <c r="D11" s="2">
        <v>1200000</v>
      </c>
      <c r="E11" s="2">
        <v>101620</v>
      </c>
      <c r="F11" s="2">
        <v>1200000</v>
      </c>
      <c r="G11" s="2">
        <v>1300000</v>
      </c>
      <c r="H11" s="1">
        <v>6</v>
      </c>
      <c r="I11" s="2" t="s">
        <v>27</v>
      </c>
      <c r="J11" s="2">
        <v>1829937</v>
      </c>
      <c r="K11" s="2">
        <v>2500000</v>
      </c>
      <c r="L11" s="2">
        <v>622288</v>
      </c>
      <c r="M11" s="2">
        <v>2500000</v>
      </c>
      <c r="N11" s="2">
        <v>3000000</v>
      </c>
    </row>
    <row r="12" spans="1:14" ht="15.75">
      <c r="A12" s="1">
        <v>7</v>
      </c>
      <c r="B12" s="2" t="s">
        <v>28</v>
      </c>
      <c r="C12" s="2">
        <v>50560</v>
      </c>
      <c r="D12" s="2">
        <v>50000</v>
      </c>
      <c r="E12" s="2"/>
      <c r="F12" s="2">
        <v>50000</v>
      </c>
      <c r="G12" s="2">
        <v>20000</v>
      </c>
      <c r="H12" s="1">
        <v>7</v>
      </c>
      <c r="I12" s="2" t="s">
        <v>29</v>
      </c>
      <c r="J12" s="2">
        <v>2996365</v>
      </c>
      <c r="K12" s="2">
        <v>3500000</v>
      </c>
      <c r="L12" s="2"/>
      <c r="M12" s="2">
        <v>3500000</v>
      </c>
      <c r="N12" s="2">
        <v>3500000</v>
      </c>
    </row>
    <row r="13" spans="1:14" ht="15.75">
      <c r="A13" s="1">
        <v>8</v>
      </c>
      <c r="B13" s="2" t="s">
        <v>30</v>
      </c>
      <c r="C13" s="2">
        <f>(123475-400-1200)</f>
        <v>121875</v>
      </c>
      <c r="D13" s="2">
        <v>150000</v>
      </c>
      <c r="E13" s="2"/>
      <c r="F13" s="2">
        <v>150000</v>
      </c>
      <c r="G13" s="2">
        <v>150000</v>
      </c>
      <c r="H13" s="1">
        <v>8</v>
      </c>
      <c r="I13" s="2" t="s">
        <v>31</v>
      </c>
      <c r="J13" s="2">
        <v>777407</v>
      </c>
      <c r="K13" s="2">
        <v>1000000</v>
      </c>
      <c r="L13" s="2">
        <f>(582953+196960)</f>
        <v>779913</v>
      </c>
      <c r="M13" s="2">
        <v>1000000</v>
      </c>
      <c r="N13" s="2">
        <v>1000000</v>
      </c>
    </row>
    <row r="14" spans="1:14" ht="30.75" customHeight="1">
      <c r="A14" s="1">
        <v>9</v>
      </c>
      <c r="B14" s="2" t="s">
        <v>32</v>
      </c>
      <c r="C14" s="2"/>
      <c r="D14" s="2">
        <v>0</v>
      </c>
      <c r="E14" s="2"/>
      <c r="F14" s="2">
        <v>0</v>
      </c>
      <c r="G14" s="2"/>
      <c r="H14" s="1">
        <v>9</v>
      </c>
      <c r="I14" s="13" t="s">
        <v>33</v>
      </c>
      <c r="J14" s="2">
        <v>3906934</v>
      </c>
      <c r="K14" s="2">
        <v>7000000</v>
      </c>
      <c r="L14" s="2">
        <v>524531</v>
      </c>
      <c r="M14" s="2">
        <v>7000000</v>
      </c>
      <c r="N14" s="2">
        <v>7000000</v>
      </c>
    </row>
    <row r="15" spans="2:14" ht="15.75">
      <c r="B15" s="13"/>
      <c r="C15" s="2"/>
      <c r="D15" s="2"/>
      <c r="E15" s="2"/>
      <c r="F15" s="2"/>
      <c r="G15" s="2"/>
      <c r="H15" s="1">
        <v>10</v>
      </c>
      <c r="I15" s="14" t="s">
        <v>34</v>
      </c>
      <c r="J15" s="2">
        <v>76305</v>
      </c>
      <c r="K15" s="2">
        <v>400000</v>
      </c>
      <c r="L15" s="2"/>
      <c r="M15" s="2">
        <v>400000</v>
      </c>
      <c r="N15" s="2">
        <v>500000</v>
      </c>
    </row>
    <row r="16" spans="1:14" ht="15.75">
      <c r="A16" s="1">
        <v>10</v>
      </c>
      <c r="B16" s="14" t="s">
        <v>35</v>
      </c>
      <c r="C16" s="15">
        <f>(683850+3300+21636)</f>
        <v>708786</v>
      </c>
      <c r="D16" s="15">
        <v>200000</v>
      </c>
      <c r="E16" s="15"/>
      <c r="F16" s="15">
        <v>500000</v>
      </c>
      <c r="G16" s="15">
        <v>500000</v>
      </c>
      <c r="H16" s="1">
        <v>11</v>
      </c>
      <c r="I16" s="2" t="s">
        <v>36</v>
      </c>
      <c r="J16" s="2">
        <f>(32978+283955)</f>
        <v>316933</v>
      </c>
      <c r="K16" s="2">
        <v>500000</v>
      </c>
      <c r="L16" s="2">
        <v>2281</v>
      </c>
      <c r="M16" s="2">
        <v>500000</v>
      </c>
      <c r="N16" s="2">
        <v>500000</v>
      </c>
    </row>
    <row r="17" spans="1:14" ht="15.75">
      <c r="A17" s="1">
        <v>11</v>
      </c>
      <c r="B17" s="14" t="s">
        <v>37</v>
      </c>
      <c r="C17" s="2"/>
      <c r="D17" s="2">
        <v>0</v>
      </c>
      <c r="E17" s="2"/>
      <c r="F17" s="2">
        <v>0</v>
      </c>
      <c r="G17" s="2"/>
      <c r="H17" s="1">
        <v>12</v>
      </c>
      <c r="I17" s="2" t="s">
        <v>38</v>
      </c>
      <c r="J17" s="2">
        <v>1779530</v>
      </c>
      <c r="K17" s="2">
        <v>2800000</v>
      </c>
      <c r="L17" s="2">
        <v>5173943</v>
      </c>
      <c r="M17" s="2">
        <v>2800000</v>
      </c>
      <c r="N17" s="2">
        <v>3000000</v>
      </c>
    </row>
    <row r="18" spans="2:14" ht="15.75">
      <c r="B18" s="16"/>
      <c r="C18" s="17"/>
      <c r="D18" s="17"/>
      <c r="E18" s="17"/>
      <c r="F18" s="17"/>
      <c r="G18" s="17"/>
      <c r="H18" s="1">
        <v>13</v>
      </c>
      <c r="I18" s="2" t="s">
        <v>39</v>
      </c>
      <c r="J18" s="2">
        <v>3363625</v>
      </c>
      <c r="K18" s="2">
        <v>4200000</v>
      </c>
      <c r="L18" s="2">
        <v>4046646</v>
      </c>
      <c r="M18" s="2">
        <v>4200000</v>
      </c>
      <c r="N18" s="2">
        <v>5000000</v>
      </c>
    </row>
    <row r="19" spans="3:14" ht="15.75">
      <c r="C19" s="2"/>
      <c r="D19" s="2"/>
      <c r="E19" s="2"/>
      <c r="F19" s="2"/>
      <c r="G19" s="2"/>
      <c r="H19" s="1">
        <v>14</v>
      </c>
      <c r="I19" s="2" t="s">
        <v>40</v>
      </c>
      <c r="J19" s="2">
        <v>19603</v>
      </c>
      <c r="K19" s="2">
        <v>50000</v>
      </c>
      <c r="L19" s="2">
        <v>38056</v>
      </c>
      <c r="M19" s="2">
        <v>50000</v>
      </c>
      <c r="N19" s="2">
        <v>50000</v>
      </c>
    </row>
    <row r="20" spans="3:14" ht="15.75">
      <c r="C20" s="2"/>
      <c r="D20" s="2"/>
      <c r="E20" s="2"/>
      <c r="F20" s="2"/>
      <c r="G20" s="2"/>
      <c r="H20" s="1">
        <v>15</v>
      </c>
      <c r="I20" s="2" t="s">
        <v>41</v>
      </c>
      <c r="J20" s="2">
        <v>1251496</v>
      </c>
      <c r="K20" s="2">
        <v>1200000</v>
      </c>
      <c r="L20" s="2">
        <v>524137</v>
      </c>
      <c r="M20" s="2">
        <v>1500000</v>
      </c>
      <c r="N20" s="2">
        <v>1800000</v>
      </c>
    </row>
    <row r="21" spans="3:14" ht="15.75">
      <c r="C21" s="2"/>
      <c r="D21" s="2"/>
      <c r="E21" s="2"/>
      <c r="F21" s="2"/>
      <c r="G21" s="2"/>
      <c r="H21" s="1">
        <v>16</v>
      </c>
      <c r="I21" s="2" t="s">
        <v>42</v>
      </c>
      <c r="J21" s="2">
        <v>274753</v>
      </c>
      <c r="K21" s="2">
        <v>700000</v>
      </c>
      <c r="L21" s="2"/>
      <c r="M21" s="2">
        <v>700000</v>
      </c>
      <c r="N21" s="2">
        <v>700000</v>
      </c>
    </row>
    <row r="22" spans="3:14" ht="15.75">
      <c r="C22" s="2"/>
      <c r="D22" s="2"/>
      <c r="E22" s="2"/>
      <c r="F22" s="2"/>
      <c r="G22" s="2"/>
      <c r="H22" s="1">
        <v>17</v>
      </c>
      <c r="I22" s="2" t="s">
        <v>43</v>
      </c>
      <c r="J22" s="2">
        <v>32978</v>
      </c>
      <c r="K22" s="2">
        <v>200000</v>
      </c>
      <c r="L22" s="2">
        <v>2990</v>
      </c>
      <c r="M22" s="2">
        <v>200000</v>
      </c>
      <c r="N22" s="2">
        <v>200000</v>
      </c>
    </row>
    <row r="23" spans="3:14" ht="15.75">
      <c r="C23" s="2"/>
      <c r="D23" s="2"/>
      <c r="E23" s="2"/>
      <c r="F23" s="2"/>
      <c r="G23" s="2"/>
      <c r="H23" s="1">
        <v>18</v>
      </c>
      <c r="I23" s="2" t="s">
        <v>44</v>
      </c>
      <c r="J23" s="2">
        <v>76305</v>
      </c>
      <c r="K23" s="2">
        <v>300000</v>
      </c>
      <c r="L23" s="2"/>
      <c r="M23" s="2">
        <v>300000</v>
      </c>
      <c r="N23" s="2">
        <v>500000</v>
      </c>
    </row>
    <row r="24" spans="3:14" ht="15.75">
      <c r="C24" s="2"/>
      <c r="D24" s="2"/>
      <c r="E24" s="2"/>
      <c r="F24" s="2"/>
      <c r="G24" s="2"/>
      <c r="H24" s="1">
        <v>19</v>
      </c>
      <c r="I24" s="2" t="s">
        <v>45</v>
      </c>
      <c r="J24" s="2">
        <v>0</v>
      </c>
      <c r="K24" s="2">
        <v>200000</v>
      </c>
      <c r="L24" s="2"/>
      <c r="M24" s="2">
        <v>200000</v>
      </c>
      <c r="N24" s="2">
        <v>200000</v>
      </c>
    </row>
    <row r="25" spans="3:14" ht="15.75">
      <c r="C25" s="2"/>
      <c r="D25" s="2"/>
      <c r="E25" s="2"/>
      <c r="F25" s="2"/>
      <c r="G25" s="2"/>
      <c r="H25" s="1">
        <v>20</v>
      </c>
      <c r="I25" s="2" t="s">
        <v>46</v>
      </c>
      <c r="J25" s="2">
        <v>0</v>
      </c>
      <c r="K25" s="2">
        <v>300000</v>
      </c>
      <c r="L25" s="2">
        <v>43150</v>
      </c>
      <c r="M25" s="2">
        <v>300000</v>
      </c>
      <c r="N25" s="2">
        <v>300000</v>
      </c>
    </row>
    <row r="26" spans="3:14" ht="15.75">
      <c r="C26" s="2"/>
      <c r="D26" s="2"/>
      <c r="E26" s="2"/>
      <c r="F26" s="2"/>
      <c r="G26" s="2"/>
      <c r="H26" s="1">
        <v>21</v>
      </c>
      <c r="I26" s="2" t="s">
        <v>47</v>
      </c>
      <c r="J26" s="2">
        <v>335055</v>
      </c>
      <c r="K26" s="2">
        <v>300000</v>
      </c>
      <c r="L26" s="2">
        <v>17200</v>
      </c>
      <c r="M26" s="2">
        <v>400000</v>
      </c>
      <c r="N26" s="2">
        <v>1500000</v>
      </c>
    </row>
    <row r="27" spans="3:14" ht="15.75" customHeight="1">
      <c r="C27" s="2"/>
      <c r="D27" s="2"/>
      <c r="E27" s="2"/>
      <c r="F27" s="2"/>
      <c r="G27" s="2"/>
      <c r="H27" s="1">
        <v>22</v>
      </c>
      <c r="I27" s="13" t="s">
        <v>48</v>
      </c>
      <c r="J27" s="2"/>
      <c r="K27" s="2">
        <v>0</v>
      </c>
      <c r="L27" s="2"/>
      <c r="M27" s="2">
        <v>0</v>
      </c>
      <c r="N27" s="2"/>
    </row>
    <row r="28" spans="3:14" ht="31.5" customHeight="1">
      <c r="C28" s="2"/>
      <c r="D28" s="2"/>
      <c r="E28" s="2"/>
      <c r="F28" s="2"/>
      <c r="G28" s="2"/>
      <c r="H28" s="1">
        <v>23</v>
      </c>
      <c r="I28" s="13" t="s">
        <v>49</v>
      </c>
      <c r="J28" s="2">
        <v>315657</v>
      </c>
      <c r="K28" s="2">
        <v>900000</v>
      </c>
      <c r="L28" s="2">
        <v>211341</v>
      </c>
      <c r="M28" s="2">
        <v>900000</v>
      </c>
      <c r="N28" s="2">
        <v>900000</v>
      </c>
    </row>
    <row r="29" spans="3:14" ht="31.5">
      <c r="C29" s="2"/>
      <c r="D29" s="2"/>
      <c r="E29" s="2"/>
      <c r="F29" s="2"/>
      <c r="G29" s="2"/>
      <c r="H29" s="1">
        <v>24</v>
      </c>
      <c r="I29" s="13" t="s">
        <v>50</v>
      </c>
      <c r="J29" s="2"/>
      <c r="K29" s="2">
        <v>0</v>
      </c>
      <c r="L29" s="2"/>
      <c r="M29" s="2">
        <v>0</v>
      </c>
      <c r="N29" s="2"/>
    </row>
    <row r="30" spans="3:14" ht="15.75">
      <c r="C30" s="2"/>
      <c r="D30" s="2"/>
      <c r="E30" s="2"/>
      <c r="F30" s="2"/>
      <c r="G30" s="2"/>
      <c r="H30" s="1">
        <v>25</v>
      </c>
      <c r="I30" s="13" t="s">
        <v>51</v>
      </c>
      <c r="J30" s="15">
        <f>(932151-819)</f>
        <v>931332</v>
      </c>
      <c r="K30" s="2">
        <v>2000000</v>
      </c>
      <c r="L30" s="2">
        <v>651213</v>
      </c>
      <c r="M30" s="2">
        <v>2000000</v>
      </c>
      <c r="N30" s="2">
        <v>2000000</v>
      </c>
    </row>
    <row r="31" spans="3:14" ht="15.75">
      <c r="C31" s="2"/>
      <c r="D31" s="2"/>
      <c r="E31" s="2"/>
      <c r="F31" s="2"/>
      <c r="G31" s="2"/>
      <c r="H31" s="1">
        <v>26</v>
      </c>
      <c r="I31" s="13" t="s">
        <v>52</v>
      </c>
      <c r="J31" s="2"/>
      <c r="K31" s="2">
        <v>100000</v>
      </c>
      <c r="L31" s="2"/>
      <c r="M31" s="2">
        <v>100000</v>
      </c>
      <c r="N31" s="2">
        <v>100000</v>
      </c>
    </row>
    <row r="32" spans="3:14" ht="15.75">
      <c r="C32" s="2"/>
      <c r="D32" s="2"/>
      <c r="E32" s="2"/>
      <c r="F32" s="2"/>
      <c r="G32" s="2"/>
      <c r="H32" s="1">
        <v>27</v>
      </c>
      <c r="I32" s="13" t="s">
        <v>53</v>
      </c>
      <c r="J32" s="2">
        <v>135290</v>
      </c>
      <c r="K32" s="2">
        <v>200000</v>
      </c>
      <c r="L32" s="2">
        <v>60284</v>
      </c>
      <c r="M32" s="2">
        <v>200000</v>
      </c>
      <c r="N32" s="2">
        <v>200000</v>
      </c>
    </row>
    <row r="33" spans="3:14" ht="15.75">
      <c r="C33" s="2"/>
      <c r="D33" s="2"/>
      <c r="E33" s="2"/>
      <c r="F33" s="2"/>
      <c r="G33" s="2"/>
      <c r="H33" s="1">
        <v>28</v>
      </c>
      <c r="I33" s="13" t="s">
        <v>54</v>
      </c>
      <c r="J33" s="2">
        <v>15154</v>
      </c>
      <c r="K33" s="2">
        <v>400000</v>
      </c>
      <c r="L33" s="2">
        <v>18235</v>
      </c>
      <c r="M33" s="2">
        <v>400000</v>
      </c>
      <c r="N33" s="2">
        <v>300000</v>
      </c>
    </row>
    <row r="34" spans="3:14" ht="15.75">
      <c r="C34" s="2"/>
      <c r="D34" s="2"/>
      <c r="E34" s="2"/>
      <c r="F34" s="2"/>
      <c r="G34" s="2"/>
      <c r="H34" s="1">
        <v>29</v>
      </c>
      <c r="I34" s="13" t="s">
        <v>55</v>
      </c>
      <c r="J34" s="2">
        <v>42806</v>
      </c>
      <c r="K34" s="2">
        <v>50000</v>
      </c>
      <c r="L34" s="2"/>
      <c r="M34" s="2">
        <v>50000</v>
      </c>
      <c r="N34" s="2">
        <v>60000</v>
      </c>
    </row>
    <row r="35" spans="2:14" ht="15.75">
      <c r="B35" s="16" t="s">
        <v>56</v>
      </c>
      <c r="C35" s="17">
        <f>SUM(C6:C34)</f>
        <v>53122636</v>
      </c>
      <c r="D35" s="17">
        <f>SUM(D6:D34)</f>
        <v>66300000</v>
      </c>
      <c r="E35" s="17">
        <f>SUM(E6:E34)</f>
        <v>2066371</v>
      </c>
      <c r="F35" s="17">
        <f>SUM(F6:F34)</f>
        <v>66700000</v>
      </c>
      <c r="G35" s="17">
        <f>SUM(G6:G34)</f>
        <v>66870000</v>
      </c>
      <c r="H35" s="1"/>
      <c r="I35" s="16" t="s">
        <v>56</v>
      </c>
      <c r="J35" s="17">
        <f>SUM(J6:J34)</f>
        <v>26209184</v>
      </c>
      <c r="K35" s="17">
        <f>SUM(K6:K34)</f>
        <v>41775000</v>
      </c>
      <c r="L35" s="17">
        <f>SUM(L6:L34)</f>
        <v>17325744</v>
      </c>
      <c r="M35" s="17">
        <f>SUM(M6:M34)</f>
        <v>42175000</v>
      </c>
      <c r="N35" s="17">
        <f>SUM(N6:N34)</f>
        <v>47090000</v>
      </c>
    </row>
    <row r="36" spans="2:14" ht="15.75">
      <c r="B36" s="2" t="s">
        <v>57</v>
      </c>
      <c r="C36" s="2">
        <f>(C37-C35)</f>
        <v>0</v>
      </c>
      <c r="D36" s="2">
        <f>(D37-D35)</f>
        <v>0</v>
      </c>
      <c r="E36" s="2">
        <f>(E37-E35)</f>
        <v>15259373</v>
      </c>
      <c r="F36" s="2">
        <f>(F37-F35)</f>
        <v>0</v>
      </c>
      <c r="G36" s="2">
        <f>(G37-G35)</f>
        <v>0</v>
      </c>
      <c r="H36" s="1"/>
      <c r="I36" s="2" t="s">
        <v>58</v>
      </c>
      <c r="J36" s="2">
        <f>J37-J35</f>
        <v>26913452</v>
      </c>
      <c r="K36" s="2">
        <f>K37-K35</f>
        <v>24525000</v>
      </c>
      <c r="L36" s="2">
        <f>L37-L35</f>
        <v>0</v>
      </c>
      <c r="M36" s="2">
        <f>M37-M35</f>
        <v>24525000</v>
      </c>
      <c r="N36" s="2">
        <f>N37-N35</f>
        <v>19780000</v>
      </c>
    </row>
    <row r="37" spans="2:16" ht="15.75">
      <c r="B37" s="16" t="s">
        <v>59</v>
      </c>
      <c r="C37" s="17">
        <f>C35</f>
        <v>53122636</v>
      </c>
      <c r="D37" s="17">
        <f>D35</f>
        <v>66300000</v>
      </c>
      <c r="E37" s="17">
        <f>L35</f>
        <v>17325744</v>
      </c>
      <c r="F37" s="17">
        <f>F35</f>
        <v>66700000</v>
      </c>
      <c r="G37" s="17">
        <f>G35</f>
        <v>66870000</v>
      </c>
      <c r="H37" s="1"/>
      <c r="I37" s="16" t="s">
        <v>60</v>
      </c>
      <c r="J37" s="16">
        <f>C35</f>
        <v>53122636</v>
      </c>
      <c r="K37" s="16">
        <f>D35</f>
        <v>66300000</v>
      </c>
      <c r="L37" s="16">
        <f>L35</f>
        <v>17325744</v>
      </c>
      <c r="M37" s="16">
        <f>F35</f>
        <v>66700000</v>
      </c>
      <c r="N37" s="16">
        <f>G35</f>
        <v>66870000</v>
      </c>
      <c r="O37" s="18"/>
      <c r="P37" s="18"/>
    </row>
    <row r="38" spans="1:16" ht="15.75">
      <c r="A38" s="19"/>
      <c r="B38" s="20"/>
      <c r="C38" s="21"/>
      <c r="D38" s="21"/>
      <c r="E38" s="21"/>
      <c r="F38" s="21"/>
      <c r="G38" s="21"/>
      <c r="H38" s="20"/>
      <c r="I38" s="20"/>
      <c r="J38" s="21"/>
      <c r="K38" s="21"/>
      <c r="L38" s="21"/>
      <c r="M38" s="21"/>
      <c r="N38" s="21"/>
      <c r="O38" s="21"/>
      <c r="P38" s="21"/>
    </row>
    <row r="39" spans="1:16" ht="15.75">
      <c r="A39" s="19"/>
      <c r="B39" s="20"/>
      <c r="C39" s="21"/>
      <c r="D39" s="20"/>
      <c r="E39" s="21"/>
      <c r="F39" s="21"/>
      <c r="G39" s="20"/>
      <c r="H39" s="20"/>
      <c r="I39" s="20"/>
      <c r="J39" s="21"/>
      <c r="K39" s="21"/>
      <c r="L39" s="21"/>
      <c r="M39" s="21"/>
      <c r="N39" s="21"/>
      <c r="O39" s="21"/>
      <c r="P39" s="21"/>
    </row>
    <row r="40" spans="1:16" ht="15.75">
      <c r="A40" s="19"/>
      <c r="B40" s="20"/>
      <c r="C40" s="21"/>
      <c r="D40" s="21"/>
      <c r="E40" s="21"/>
      <c r="F40" s="21"/>
      <c r="G40" s="20"/>
      <c r="H40" s="20"/>
      <c r="I40" s="20"/>
      <c r="J40" s="21"/>
      <c r="K40" s="21"/>
      <c r="L40" s="21"/>
      <c r="M40" s="21"/>
      <c r="N40" s="21"/>
      <c r="O40" s="21"/>
      <c r="P40" s="21"/>
    </row>
    <row r="41" spans="1:16" ht="15.75">
      <c r="A41" s="19"/>
      <c r="B41" s="20"/>
      <c r="C41" s="21"/>
      <c r="D41" s="21"/>
      <c r="E41" s="21"/>
      <c r="F41" s="21"/>
      <c r="G41" s="20"/>
      <c r="H41" s="20"/>
      <c r="I41" s="20"/>
      <c r="J41" s="21"/>
      <c r="K41" s="21"/>
      <c r="L41" s="21"/>
      <c r="M41" s="21"/>
      <c r="N41" s="21"/>
      <c r="O41" s="21"/>
      <c r="P41" s="21"/>
    </row>
    <row r="42" spans="1:16" ht="15.75">
      <c r="A42" s="19"/>
      <c r="B42" s="20"/>
      <c r="C42" s="21"/>
      <c r="D42" s="21"/>
      <c r="E42" s="21"/>
      <c r="F42" s="21"/>
      <c r="G42" s="20"/>
      <c r="H42" s="20"/>
      <c r="I42" s="20"/>
      <c r="J42" s="21"/>
      <c r="K42" s="21"/>
      <c r="L42" s="21"/>
      <c r="M42" s="21"/>
      <c r="N42" s="21"/>
      <c r="O42" s="21"/>
      <c r="P42" s="21"/>
    </row>
    <row r="43" spans="1:16" ht="15.75">
      <c r="A43" s="19"/>
      <c r="B43" s="20"/>
      <c r="C43" s="21"/>
      <c r="D43" s="21"/>
      <c r="E43" s="21"/>
      <c r="F43" s="21"/>
      <c r="G43" s="20"/>
      <c r="H43" s="20"/>
      <c r="I43" s="20"/>
      <c r="J43" s="21"/>
      <c r="K43" s="21"/>
      <c r="L43" s="21"/>
      <c r="M43" s="21"/>
      <c r="N43" s="21"/>
      <c r="O43" s="21"/>
      <c r="P43" s="21"/>
    </row>
    <row r="44" spans="1:16" ht="15.75">
      <c r="A44" s="19"/>
      <c r="B44" s="20"/>
      <c r="C44" s="21"/>
      <c r="D44" s="21"/>
      <c r="E44" s="21"/>
      <c r="F44" s="21"/>
      <c r="G44" s="20"/>
      <c r="H44" s="20"/>
      <c r="I44" s="20"/>
      <c r="J44" s="21"/>
      <c r="K44" s="21"/>
      <c r="L44" s="21"/>
      <c r="M44" s="21"/>
      <c r="N44" s="21"/>
      <c r="O44" s="21"/>
      <c r="P44" s="21"/>
    </row>
    <row r="45" spans="1:16" s="23" customFormat="1" ht="15.75">
      <c r="A45" s="19"/>
      <c r="B45" s="19"/>
      <c r="C45" s="22"/>
      <c r="D45" s="22"/>
      <c r="E45" s="22"/>
      <c r="F45" s="22"/>
      <c r="G45" s="19"/>
      <c r="H45" s="19"/>
      <c r="I45" s="19"/>
      <c r="J45" s="22"/>
      <c r="K45" s="22"/>
      <c r="L45" s="22"/>
      <c r="M45" s="22"/>
      <c r="N45" s="22"/>
      <c r="O45" s="22"/>
      <c r="P45" s="22"/>
    </row>
    <row r="46" spans="1:16" ht="15.75">
      <c r="A46" s="19"/>
      <c r="B46" s="20"/>
      <c r="C46" s="21"/>
      <c r="D46" s="21"/>
      <c r="E46" s="21"/>
      <c r="F46" s="21"/>
      <c r="G46" s="21"/>
      <c r="H46" s="20"/>
      <c r="I46" s="20"/>
      <c r="J46" s="21"/>
      <c r="K46" s="21"/>
      <c r="L46" s="21"/>
      <c r="M46" s="21"/>
      <c r="N46" s="21"/>
      <c r="O46" s="21"/>
      <c r="P46" s="21"/>
    </row>
    <row r="47" spans="1:16" ht="15.75">
      <c r="A47" s="19"/>
      <c r="B47" s="20"/>
      <c r="C47" s="21"/>
      <c r="D47" s="21"/>
      <c r="E47" s="21"/>
      <c r="F47" s="21"/>
      <c r="G47" s="21"/>
      <c r="H47" s="20"/>
      <c r="I47" s="20"/>
      <c r="J47" s="21"/>
      <c r="K47" s="21"/>
      <c r="L47" s="21"/>
      <c r="M47" s="21"/>
      <c r="N47" s="21"/>
      <c r="O47" s="21"/>
      <c r="P47" s="21"/>
    </row>
    <row r="48" spans="1:16" ht="15.75">
      <c r="A48" s="19"/>
      <c r="B48" s="20"/>
      <c r="C48" s="21"/>
      <c r="D48" s="21"/>
      <c r="E48" s="21"/>
      <c r="F48" s="21"/>
      <c r="G48" s="21"/>
      <c r="H48" s="20"/>
      <c r="I48" s="20"/>
      <c r="J48" s="21"/>
      <c r="K48" s="21"/>
      <c r="L48" s="21"/>
      <c r="M48" s="21"/>
      <c r="N48" s="21"/>
      <c r="O48" s="21"/>
      <c r="P48" s="21"/>
    </row>
    <row r="49" spans="1:16" ht="15.75">
      <c r="A49" s="19"/>
      <c r="B49" s="20"/>
      <c r="C49" s="21"/>
      <c r="D49" s="21"/>
      <c r="E49" s="21"/>
      <c r="F49" s="21"/>
      <c r="G49" s="21"/>
      <c r="H49" s="20"/>
      <c r="I49" s="20"/>
      <c r="J49" s="21"/>
      <c r="K49" s="21"/>
      <c r="L49" s="21"/>
      <c r="M49" s="21"/>
      <c r="N49" s="21"/>
      <c r="O49" s="21"/>
      <c r="P49" s="21"/>
    </row>
    <row r="50" spans="1:16" ht="15.75">
      <c r="A50" s="19"/>
      <c r="B50" s="20"/>
      <c r="C50" s="21"/>
      <c r="D50" s="21"/>
      <c r="E50" s="21"/>
      <c r="F50" s="21"/>
      <c r="G50" s="21"/>
      <c r="H50" s="20"/>
      <c r="I50" s="20"/>
      <c r="J50" s="21"/>
      <c r="K50" s="21"/>
      <c r="L50" s="21"/>
      <c r="M50" s="21"/>
      <c r="N50" s="21"/>
      <c r="O50" s="21"/>
      <c r="P50" s="21"/>
    </row>
    <row r="51" spans="1:16" ht="15.75">
      <c r="A51" s="19"/>
      <c r="B51" s="20"/>
      <c r="C51" s="21"/>
      <c r="D51" s="21"/>
      <c r="E51" s="21"/>
      <c r="F51" s="21"/>
      <c r="G51" s="21"/>
      <c r="H51" s="20"/>
      <c r="I51" s="20"/>
      <c r="J51" s="21"/>
      <c r="K51" s="21"/>
      <c r="L51" s="21"/>
      <c r="M51" s="21"/>
      <c r="N51" s="21"/>
      <c r="O51" s="21"/>
      <c r="P51" s="21"/>
    </row>
    <row r="52" spans="1:16" ht="15.75">
      <c r="A52" s="19"/>
      <c r="B52" s="20"/>
      <c r="C52" s="21"/>
      <c r="D52" s="21"/>
      <c r="E52" s="21"/>
      <c r="F52" s="21"/>
      <c r="G52" s="21"/>
      <c r="H52" s="20"/>
      <c r="I52" s="20"/>
      <c r="J52" s="21"/>
      <c r="K52" s="21"/>
      <c r="L52" s="21"/>
      <c r="M52" s="21"/>
      <c r="N52" s="21"/>
      <c r="O52" s="21"/>
      <c r="P52" s="21"/>
    </row>
    <row r="53" spans="1:16" ht="15.75">
      <c r="A53" s="19"/>
      <c r="B53" s="20"/>
      <c r="C53" s="21"/>
      <c r="D53" s="21"/>
      <c r="E53" s="21"/>
      <c r="F53" s="21"/>
      <c r="G53" s="21"/>
      <c r="H53" s="20"/>
      <c r="I53" s="20"/>
      <c r="J53" s="21"/>
      <c r="K53" s="21"/>
      <c r="L53" s="21"/>
      <c r="M53" s="21"/>
      <c r="N53" s="21"/>
      <c r="O53" s="21"/>
      <c r="P53" s="21"/>
    </row>
    <row r="54" spans="1:16" ht="15.75">
      <c r="A54" s="19"/>
      <c r="B54" s="20"/>
      <c r="C54" s="21"/>
      <c r="D54" s="21"/>
      <c r="E54" s="21"/>
      <c r="F54" s="21"/>
      <c r="G54" s="21"/>
      <c r="H54" s="20"/>
      <c r="I54" s="20"/>
      <c r="J54" s="21"/>
      <c r="K54" s="21"/>
      <c r="L54" s="21"/>
      <c r="M54" s="21"/>
      <c r="N54" s="21"/>
      <c r="O54" s="21"/>
      <c r="P54" s="21"/>
    </row>
    <row r="55" spans="1:16" ht="15.75">
      <c r="A55" s="19"/>
      <c r="B55" s="20"/>
      <c r="C55" s="21"/>
      <c r="D55" s="21"/>
      <c r="E55" s="21"/>
      <c r="F55" s="21"/>
      <c r="G55" s="21"/>
      <c r="H55" s="20"/>
      <c r="I55" s="20"/>
      <c r="J55" s="21"/>
      <c r="K55" s="21"/>
      <c r="L55" s="21"/>
      <c r="M55" s="21"/>
      <c r="N55" s="21"/>
      <c r="O55" s="21"/>
      <c r="P55" s="21"/>
    </row>
    <row r="56" spans="1:16" ht="15.75">
      <c r="A56" s="19"/>
      <c r="B56" s="20"/>
      <c r="C56" s="21"/>
      <c r="D56" s="21"/>
      <c r="E56" s="21"/>
      <c r="F56" s="21"/>
      <c r="G56" s="21"/>
      <c r="H56" s="20"/>
      <c r="I56" s="20"/>
      <c r="J56" s="21"/>
      <c r="K56" s="21"/>
      <c r="L56" s="21"/>
      <c r="M56" s="21"/>
      <c r="N56" s="21"/>
      <c r="O56" s="21"/>
      <c r="P56" s="21"/>
    </row>
    <row r="57" spans="1:16" ht="15.75">
      <c r="A57" s="19"/>
      <c r="B57" s="20"/>
      <c r="C57" s="21"/>
      <c r="D57" s="21"/>
      <c r="E57" s="21"/>
      <c r="F57" s="21"/>
      <c r="G57" s="21"/>
      <c r="H57" s="20"/>
      <c r="I57" s="20"/>
      <c r="J57" s="21"/>
      <c r="K57" s="21"/>
      <c r="L57" s="21"/>
      <c r="M57" s="21"/>
      <c r="N57" s="21"/>
      <c r="O57" s="21"/>
      <c r="P57" s="21"/>
    </row>
    <row r="58" spans="1:16" ht="15.75">
      <c r="A58" s="19"/>
      <c r="B58" s="20"/>
      <c r="C58" s="21"/>
      <c r="D58" s="21"/>
      <c r="E58" s="21"/>
      <c r="F58" s="21"/>
      <c r="G58" s="21"/>
      <c r="H58" s="20"/>
      <c r="I58" s="20"/>
      <c r="J58" s="21"/>
      <c r="K58" s="21"/>
      <c r="L58" s="21"/>
      <c r="M58" s="21"/>
      <c r="N58" s="21"/>
      <c r="O58" s="21"/>
      <c r="P58" s="21"/>
    </row>
    <row r="59" spans="1:16" ht="15.75">
      <c r="A59" s="19"/>
      <c r="B59" s="20"/>
      <c r="C59" s="21"/>
      <c r="D59" s="21"/>
      <c r="E59" s="21"/>
      <c r="F59" s="21"/>
      <c r="G59" s="21"/>
      <c r="H59" s="20"/>
      <c r="I59" s="20"/>
      <c r="J59" s="21"/>
      <c r="K59" s="21"/>
      <c r="L59" s="21"/>
      <c r="M59" s="21"/>
      <c r="N59" s="21"/>
      <c r="O59" s="21"/>
      <c r="P59" s="21"/>
    </row>
    <row r="60" spans="1:16" ht="15.75">
      <c r="A60" s="19"/>
      <c r="B60" s="20"/>
      <c r="C60" s="21"/>
      <c r="D60" s="21"/>
      <c r="E60" s="21"/>
      <c r="F60" s="21"/>
      <c r="G60" s="21"/>
      <c r="H60" s="20"/>
      <c r="I60" s="20"/>
      <c r="J60" s="21"/>
      <c r="K60" s="21"/>
      <c r="L60" s="21"/>
      <c r="M60" s="21"/>
      <c r="N60" s="21"/>
      <c r="O60" s="21"/>
      <c r="P60" s="21"/>
    </row>
    <row r="61" spans="1:16" ht="15.75">
      <c r="A61" s="19"/>
      <c r="B61" s="20"/>
      <c r="C61" s="21"/>
      <c r="D61" s="21"/>
      <c r="E61" s="21"/>
      <c r="F61" s="21"/>
      <c r="G61" s="21"/>
      <c r="H61" s="20"/>
      <c r="I61" s="20"/>
      <c r="J61" s="21"/>
      <c r="K61" s="21"/>
      <c r="L61" s="21"/>
      <c r="M61" s="21"/>
      <c r="N61" s="21"/>
      <c r="O61" s="21"/>
      <c r="P61" s="21"/>
    </row>
    <row r="62" spans="1:16" ht="15.75">
      <c r="A62" s="19"/>
      <c r="B62" s="20"/>
      <c r="C62" s="21"/>
      <c r="D62" s="21"/>
      <c r="E62" s="21"/>
      <c r="F62" s="21"/>
      <c r="G62" s="21"/>
      <c r="H62" s="20"/>
      <c r="I62" s="20"/>
      <c r="J62" s="21"/>
      <c r="K62" s="21"/>
      <c r="L62" s="21"/>
      <c r="M62" s="21"/>
      <c r="N62" s="21"/>
      <c r="O62" s="21"/>
      <c r="P62" s="21"/>
    </row>
    <row r="63" spans="1:16" ht="15.75">
      <c r="A63" s="19"/>
      <c r="B63" s="20"/>
      <c r="C63" s="21"/>
      <c r="D63" s="21"/>
      <c r="E63" s="21"/>
      <c r="F63" s="21"/>
      <c r="G63" s="21"/>
      <c r="H63" s="20"/>
      <c r="I63" s="20"/>
      <c r="J63" s="21"/>
      <c r="K63" s="21"/>
      <c r="L63" s="21"/>
      <c r="M63" s="21"/>
      <c r="N63" s="21"/>
      <c r="O63" s="21"/>
      <c r="P63" s="21"/>
    </row>
    <row r="64" spans="1:16" ht="15.75">
      <c r="A64" s="19"/>
      <c r="B64" s="20"/>
      <c r="C64" s="21"/>
      <c r="D64" s="21"/>
      <c r="E64" s="21"/>
      <c r="F64" s="21"/>
      <c r="G64" s="21"/>
      <c r="H64" s="20"/>
      <c r="I64" s="20"/>
      <c r="J64" s="21"/>
      <c r="K64" s="21"/>
      <c r="L64" s="21"/>
      <c r="M64" s="21"/>
      <c r="N64" s="21"/>
      <c r="O64" s="21"/>
      <c r="P64" s="21"/>
    </row>
    <row r="65" spans="1:16" ht="15.75">
      <c r="A65" s="19"/>
      <c r="B65" s="20"/>
      <c r="C65" s="21"/>
      <c r="D65" s="21"/>
      <c r="E65" s="21"/>
      <c r="F65" s="21"/>
      <c r="G65" s="21"/>
      <c r="H65" s="20"/>
      <c r="I65" s="20"/>
      <c r="J65" s="21"/>
      <c r="K65" s="21"/>
      <c r="L65" s="21"/>
      <c r="M65" s="21"/>
      <c r="N65" s="21"/>
      <c r="O65" s="21"/>
      <c r="P65" s="21"/>
    </row>
  </sheetData>
  <sheetProtection selectLockedCells="1" selectUnlockedCells="1"/>
  <mergeCells count="2">
    <mergeCell ref="A1:N1"/>
    <mergeCell ref="A2:N2"/>
  </mergeCells>
  <printOptions horizontalCentered="1"/>
  <pageMargins left="0.75" right="0.75" top="1" bottom="1" header="0.5118055555555555" footer="0.5118055555555555"/>
  <pageSetup horizontalDpi="300" verticalDpi="300" orientation="portrait" paperSize="3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7"/>
  <sheetViews>
    <sheetView tabSelected="1" view="pageBreakPreview" zoomScaleSheetLayoutView="100" workbookViewId="0" topLeftCell="A1">
      <selection activeCell="D12" sqref="D12"/>
    </sheetView>
  </sheetViews>
  <sheetFormatPr defaultColWidth="9.140625" defaultRowHeight="12.75"/>
  <cols>
    <col min="1" max="1" width="5.421875" style="24" customWidth="1"/>
    <col min="2" max="2" width="26.140625" style="24" customWidth="1"/>
    <col min="3" max="3" width="13.57421875" style="24" customWidth="1"/>
    <col min="4" max="4" width="11.7109375" style="24" customWidth="1"/>
    <col min="5" max="5" width="13.421875" style="24" customWidth="1"/>
    <col min="6" max="7" width="12.140625" style="24" customWidth="1"/>
    <col min="8" max="8" width="5.421875" style="24" customWidth="1"/>
    <col min="9" max="9" width="28.00390625" style="24" customWidth="1"/>
    <col min="10" max="10" width="12.8515625" style="24" customWidth="1"/>
    <col min="11" max="11" width="11.7109375" style="24" customWidth="1"/>
    <col min="12" max="12" width="12.8515625" style="24" customWidth="1"/>
    <col min="13" max="13" width="12.28125" style="24" customWidth="1"/>
    <col min="14" max="14" width="13.140625" style="24" customWidth="1"/>
    <col min="15" max="16384" width="9.28125" style="24" customWidth="1"/>
  </cols>
  <sheetData>
    <row r="1" spans="1:14" ht="25.5">
      <c r="A1" s="29" t="s">
        <v>61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7">
      <c r="A2" s="30" t="s">
        <v>62</v>
      </c>
      <c r="B2" s="30"/>
      <c r="C2" s="30"/>
      <c r="D2" s="30"/>
      <c r="E2" s="30"/>
      <c r="F2" s="30"/>
      <c r="G2" s="30"/>
      <c r="H2" s="25"/>
      <c r="I2" s="30" t="s">
        <v>63</v>
      </c>
      <c r="J2" s="30"/>
      <c r="K2" s="30"/>
      <c r="L2" s="30"/>
      <c r="M2" s="30"/>
      <c r="N2" s="30"/>
    </row>
    <row r="3" spans="1:14" ht="15.7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67.5" customHeight="1">
      <c r="A4" s="8" t="s">
        <v>2</v>
      </c>
      <c r="B4" s="8" t="s">
        <v>3</v>
      </c>
      <c r="C4" s="8" t="s">
        <v>64</v>
      </c>
      <c r="D4" s="8" t="s">
        <v>65</v>
      </c>
      <c r="E4" s="8" t="s">
        <v>66</v>
      </c>
      <c r="F4" s="8" t="s">
        <v>67</v>
      </c>
      <c r="G4" s="8" t="s">
        <v>68</v>
      </c>
      <c r="H4" s="8" t="s">
        <v>2</v>
      </c>
      <c r="I4" s="8" t="s">
        <v>3</v>
      </c>
      <c r="J4" s="8" t="s">
        <v>69</v>
      </c>
      <c r="K4" s="8" t="s">
        <v>65</v>
      </c>
      <c r="L4" s="8" t="s">
        <v>70</v>
      </c>
      <c r="M4" s="8" t="s">
        <v>67</v>
      </c>
      <c r="N4" s="8" t="s">
        <v>68</v>
      </c>
    </row>
    <row r="5" spans="1:14" ht="15.75">
      <c r="A5" s="11"/>
      <c r="B5" s="12" t="s">
        <v>14</v>
      </c>
      <c r="C5" s="2"/>
      <c r="D5" s="2"/>
      <c r="E5" s="2"/>
      <c r="F5" s="2"/>
      <c r="G5" s="2"/>
      <c r="H5" s="2"/>
      <c r="I5" s="12" t="s">
        <v>15</v>
      </c>
      <c r="J5" s="2"/>
      <c r="K5" s="2"/>
      <c r="L5" s="2"/>
      <c r="M5" s="2"/>
      <c r="N5" s="2"/>
    </row>
    <row r="6" spans="1:14" ht="21" customHeight="1">
      <c r="A6" s="1">
        <v>1</v>
      </c>
      <c r="B6" s="2" t="s">
        <v>16</v>
      </c>
      <c r="C6" s="2">
        <v>140912340</v>
      </c>
      <c r="D6" s="2">
        <v>150000000</v>
      </c>
      <c r="E6" s="2">
        <v>14720440</v>
      </c>
      <c r="F6" s="2">
        <v>155000000</v>
      </c>
      <c r="G6" s="2">
        <v>165000000</v>
      </c>
      <c r="H6" s="1">
        <v>1</v>
      </c>
      <c r="I6" s="2" t="s">
        <v>17</v>
      </c>
      <c r="J6" s="26">
        <v>3414151</v>
      </c>
      <c r="K6" s="2">
        <v>45000000</v>
      </c>
      <c r="L6" s="2">
        <v>1078290</v>
      </c>
      <c r="M6" s="2">
        <v>33000000</v>
      </c>
      <c r="N6" s="2">
        <v>34650000</v>
      </c>
    </row>
    <row r="7" spans="1:14" ht="31.5">
      <c r="A7" s="1">
        <v>2</v>
      </c>
      <c r="B7" s="13" t="s">
        <v>18</v>
      </c>
      <c r="C7" s="2">
        <v>0</v>
      </c>
      <c r="D7" s="2">
        <v>250000</v>
      </c>
      <c r="E7" s="2">
        <v>360175</v>
      </c>
      <c r="F7" s="2">
        <v>400000</v>
      </c>
      <c r="G7" s="2">
        <v>400000</v>
      </c>
      <c r="H7" s="1">
        <v>2</v>
      </c>
      <c r="I7" s="13" t="s">
        <v>19</v>
      </c>
      <c r="J7" s="2">
        <v>2128832</v>
      </c>
      <c r="K7" s="2">
        <v>3000000</v>
      </c>
      <c r="L7" s="2">
        <v>761327</v>
      </c>
      <c r="M7" s="2">
        <v>3000000</v>
      </c>
      <c r="N7" s="2">
        <v>3000000</v>
      </c>
    </row>
    <row r="8" spans="1:14" ht="35.25" customHeight="1">
      <c r="A8" s="1">
        <v>3</v>
      </c>
      <c r="B8" s="13" t="s">
        <v>71</v>
      </c>
      <c r="C8" s="2">
        <v>1500285</v>
      </c>
      <c r="D8" s="2">
        <v>1650000</v>
      </c>
      <c r="E8" s="2">
        <v>1282212</v>
      </c>
      <c r="F8" s="2">
        <v>1650000</v>
      </c>
      <c r="G8" s="2">
        <v>1750000</v>
      </c>
      <c r="H8" s="1">
        <v>3</v>
      </c>
      <c r="I8" s="2" t="s">
        <v>21</v>
      </c>
      <c r="J8" s="2">
        <v>30145984</v>
      </c>
      <c r="K8" s="2">
        <v>35000000</v>
      </c>
      <c r="L8" s="2">
        <v>8926704</v>
      </c>
      <c r="M8" s="2">
        <v>35000000</v>
      </c>
      <c r="N8" s="2">
        <v>37000000</v>
      </c>
    </row>
    <row r="9" spans="1:14" ht="15.75">
      <c r="A9" s="1">
        <v>4</v>
      </c>
      <c r="B9" s="2" t="s">
        <v>72</v>
      </c>
      <c r="C9" s="2">
        <v>158700</v>
      </c>
      <c r="D9" s="2">
        <v>970000</v>
      </c>
      <c r="E9" s="2">
        <v>64060</v>
      </c>
      <c r="F9" s="2">
        <v>200000</v>
      </c>
      <c r="G9" s="2">
        <v>200000</v>
      </c>
      <c r="H9" s="1">
        <v>4</v>
      </c>
      <c r="I9" s="2" t="s">
        <v>23</v>
      </c>
      <c r="J9" s="2">
        <v>4057627</v>
      </c>
      <c r="K9" s="2">
        <v>45000000</v>
      </c>
      <c r="L9" s="2">
        <v>2765727</v>
      </c>
      <c r="M9" s="2">
        <v>27500000</v>
      </c>
      <c r="N9" s="2">
        <v>28875000</v>
      </c>
    </row>
    <row r="10" spans="1:14" ht="15.75">
      <c r="A10" s="1">
        <v>5</v>
      </c>
      <c r="B10" s="2" t="s">
        <v>30</v>
      </c>
      <c r="C10" s="2">
        <v>157100</v>
      </c>
      <c r="D10" s="2">
        <v>170000</v>
      </c>
      <c r="E10" s="2">
        <v>71410</v>
      </c>
      <c r="F10" s="2">
        <v>170000</v>
      </c>
      <c r="G10" s="2">
        <v>180000</v>
      </c>
      <c r="H10" s="1">
        <v>5</v>
      </c>
      <c r="I10" s="2" t="s">
        <v>25</v>
      </c>
      <c r="J10" s="2">
        <v>134304</v>
      </c>
      <c r="K10" s="2">
        <v>180000</v>
      </c>
      <c r="L10" s="2">
        <v>17934</v>
      </c>
      <c r="M10" s="2">
        <v>180000</v>
      </c>
      <c r="N10" s="2">
        <v>190000</v>
      </c>
    </row>
    <row r="11" spans="1:14" ht="15.75">
      <c r="A11" s="1">
        <v>6</v>
      </c>
      <c r="B11" s="14" t="s">
        <v>73</v>
      </c>
      <c r="C11" s="15">
        <v>2032995</v>
      </c>
      <c r="D11" s="15">
        <v>2000000</v>
      </c>
      <c r="E11" s="15">
        <v>850984</v>
      </c>
      <c r="F11" s="15">
        <v>2500000</v>
      </c>
      <c r="G11" s="15">
        <v>2500000</v>
      </c>
      <c r="H11" s="1">
        <v>6</v>
      </c>
      <c r="I11" s="2" t="s">
        <v>27</v>
      </c>
      <c r="J11" s="2">
        <v>2376308</v>
      </c>
      <c r="K11" s="2">
        <v>6000000</v>
      </c>
      <c r="L11" s="2">
        <v>435003</v>
      </c>
      <c r="M11" s="2">
        <v>6000000</v>
      </c>
      <c r="N11" s="2">
        <v>6300000</v>
      </c>
    </row>
    <row r="12" spans="1:14" ht="15.75">
      <c r="A12" s="1"/>
      <c r="B12" s="2"/>
      <c r="C12" s="2"/>
      <c r="D12" s="2"/>
      <c r="E12" s="2"/>
      <c r="F12" s="2"/>
      <c r="G12" s="2"/>
      <c r="H12" s="1">
        <v>7</v>
      </c>
      <c r="I12" s="2" t="s">
        <v>29</v>
      </c>
      <c r="J12" s="2">
        <v>9122000</v>
      </c>
      <c r="K12" s="2">
        <v>10000000</v>
      </c>
      <c r="L12" s="2">
        <v>0</v>
      </c>
      <c r="M12" s="2">
        <v>15000000</v>
      </c>
      <c r="N12" s="2">
        <v>15750000</v>
      </c>
    </row>
    <row r="13" spans="1:14" ht="15.75">
      <c r="A13" s="1"/>
      <c r="B13" s="2"/>
      <c r="C13" s="2"/>
      <c r="D13" s="2"/>
      <c r="E13" s="2"/>
      <c r="F13" s="2"/>
      <c r="G13" s="2"/>
      <c r="H13" s="1">
        <v>8</v>
      </c>
      <c r="I13" s="2" t="s">
        <v>31</v>
      </c>
      <c r="J13" s="2">
        <v>5731919</v>
      </c>
      <c r="K13" s="2">
        <v>3000000</v>
      </c>
      <c r="L13" s="2">
        <v>1828193</v>
      </c>
      <c r="M13" s="2">
        <v>4000000</v>
      </c>
      <c r="N13" s="2">
        <v>5000000</v>
      </c>
    </row>
    <row r="14" spans="1:14" ht="15.75">
      <c r="A14" s="1"/>
      <c r="B14" s="14"/>
      <c r="C14" s="15"/>
      <c r="D14" s="15"/>
      <c r="E14" s="15"/>
      <c r="F14" s="15"/>
      <c r="G14" s="15"/>
      <c r="H14" s="1">
        <v>9</v>
      </c>
      <c r="I14" s="13" t="s">
        <v>74</v>
      </c>
      <c r="J14" s="2">
        <v>15151458</v>
      </c>
      <c r="K14" s="2">
        <v>15000000</v>
      </c>
      <c r="L14" s="2">
        <v>5961643</v>
      </c>
      <c r="M14" s="2">
        <v>15000000</v>
      </c>
      <c r="N14" s="2">
        <v>15750000</v>
      </c>
    </row>
    <row r="15" spans="1:16" ht="15.75">
      <c r="A15" s="1"/>
      <c r="B15" s="13"/>
      <c r="C15" s="2"/>
      <c r="D15" s="2"/>
      <c r="E15" s="2"/>
      <c r="F15" s="2"/>
      <c r="G15" s="2"/>
      <c r="H15" s="1">
        <v>10</v>
      </c>
      <c r="I15" s="14" t="s">
        <v>34</v>
      </c>
      <c r="J15" s="2">
        <v>39578</v>
      </c>
      <c r="K15" s="2">
        <v>600000</v>
      </c>
      <c r="L15" s="2">
        <v>45000</v>
      </c>
      <c r="M15" s="2">
        <v>600000</v>
      </c>
      <c r="N15" s="2">
        <v>630000</v>
      </c>
      <c r="O15" s="27"/>
      <c r="P15" s="28"/>
    </row>
    <row r="16" spans="1:14" ht="15.75">
      <c r="A16" s="1"/>
      <c r="B16" s="14"/>
      <c r="C16" s="15"/>
      <c r="D16" s="15"/>
      <c r="E16" s="15"/>
      <c r="F16" s="15"/>
      <c r="G16" s="15"/>
      <c r="H16" s="1">
        <v>11</v>
      </c>
      <c r="I16" s="2" t="s">
        <v>36</v>
      </c>
      <c r="J16" s="2">
        <v>1893339</v>
      </c>
      <c r="K16" s="2">
        <v>900000</v>
      </c>
      <c r="L16" s="2">
        <v>326252</v>
      </c>
      <c r="M16" s="2">
        <v>1200000</v>
      </c>
      <c r="N16" s="2">
        <v>1500000</v>
      </c>
    </row>
    <row r="17" spans="1:14" ht="15.75">
      <c r="A17" s="1"/>
      <c r="B17" s="14"/>
      <c r="C17" s="2"/>
      <c r="D17" s="2"/>
      <c r="E17" s="2"/>
      <c r="F17" s="2"/>
      <c r="G17" s="2"/>
      <c r="H17" s="1">
        <v>12</v>
      </c>
      <c r="I17" s="2" t="s">
        <v>38</v>
      </c>
      <c r="J17" s="2">
        <v>3536023</v>
      </c>
      <c r="K17" s="2">
        <v>10000000</v>
      </c>
      <c r="L17" s="2">
        <v>3825189</v>
      </c>
      <c r="M17" s="2">
        <v>10000000</v>
      </c>
      <c r="N17" s="2">
        <v>10500000</v>
      </c>
    </row>
    <row r="18" spans="1:14" ht="15.75">
      <c r="A18" s="1"/>
      <c r="B18" s="16"/>
      <c r="C18" s="17"/>
      <c r="D18" s="17"/>
      <c r="E18" s="17"/>
      <c r="F18" s="17"/>
      <c r="G18" s="17"/>
      <c r="H18" s="1">
        <v>13</v>
      </c>
      <c r="I18" s="2" t="s">
        <v>39</v>
      </c>
      <c r="J18" s="2">
        <v>3201348</v>
      </c>
      <c r="K18" s="2">
        <v>12000000</v>
      </c>
      <c r="L18" s="2">
        <v>3288459</v>
      </c>
      <c r="M18" s="2">
        <v>12000000</v>
      </c>
      <c r="N18" s="2">
        <v>12600000</v>
      </c>
    </row>
    <row r="19" spans="1:14" ht="15.75">
      <c r="A19" s="1"/>
      <c r="B19" s="2"/>
      <c r="C19" s="2"/>
      <c r="D19" s="2"/>
      <c r="E19" s="2"/>
      <c r="F19" s="2"/>
      <c r="G19" s="2"/>
      <c r="H19" s="1">
        <v>14</v>
      </c>
      <c r="I19" s="2" t="s">
        <v>40</v>
      </c>
      <c r="J19" s="2">
        <v>26675</v>
      </c>
      <c r="K19" s="2">
        <v>60000</v>
      </c>
      <c r="L19" s="2">
        <v>4294</v>
      </c>
      <c r="M19" s="2">
        <v>60000</v>
      </c>
      <c r="N19" s="2">
        <v>65000</v>
      </c>
    </row>
    <row r="20" spans="1:14" ht="15.75">
      <c r="A20" s="1"/>
      <c r="B20" s="2"/>
      <c r="C20" s="2"/>
      <c r="D20" s="2"/>
      <c r="E20" s="2"/>
      <c r="F20" s="2"/>
      <c r="G20" s="2"/>
      <c r="H20" s="1">
        <v>15</v>
      </c>
      <c r="I20" s="2" t="s">
        <v>41</v>
      </c>
      <c r="J20" s="2">
        <v>1569699</v>
      </c>
      <c r="K20" s="2">
        <v>2200000</v>
      </c>
      <c r="L20" s="2">
        <v>479427</v>
      </c>
      <c r="M20" s="2">
        <v>2200000</v>
      </c>
      <c r="N20" s="2">
        <v>2310000</v>
      </c>
    </row>
    <row r="21" spans="1:14" ht="15.75">
      <c r="A21" s="1"/>
      <c r="B21" s="2"/>
      <c r="C21" s="2"/>
      <c r="D21" s="2"/>
      <c r="E21" s="2"/>
      <c r="F21" s="2"/>
      <c r="G21" s="2"/>
      <c r="H21" s="1">
        <v>16</v>
      </c>
      <c r="I21" s="2" t="s">
        <v>42</v>
      </c>
      <c r="J21" s="2">
        <v>1033375</v>
      </c>
      <c r="K21" s="2">
        <v>2000000</v>
      </c>
      <c r="L21" s="2">
        <v>1950</v>
      </c>
      <c r="M21" s="2">
        <v>2200000</v>
      </c>
      <c r="N21" s="2">
        <v>2310000</v>
      </c>
    </row>
    <row r="22" spans="1:14" ht="15.75">
      <c r="A22" s="1"/>
      <c r="B22" s="2"/>
      <c r="C22" s="2"/>
      <c r="D22" s="2"/>
      <c r="E22" s="2"/>
      <c r="F22" s="2"/>
      <c r="G22" s="2"/>
      <c r="H22" s="1">
        <v>17</v>
      </c>
      <c r="I22" s="2" t="s">
        <v>43</v>
      </c>
      <c r="J22" s="2">
        <v>346941</v>
      </c>
      <c r="K22" s="2">
        <v>200000</v>
      </c>
      <c r="L22" s="2">
        <v>108418</v>
      </c>
      <c r="M22" s="2">
        <v>200000</v>
      </c>
      <c r="N22" s="2">
        <v>210000</v>
      </c>
    </row>
    <row r="23" spans="1:14" ht="15.75">
      <c r="A23" s="1"/>
      <c r="B23" s="2"/>
      <c r="C23" s="2"/>
      <c r="D23" s="2"/>
      <c r="E23" s="2"/>
      <c r="F23" s="2"/>
      <c r="G23" s="2"/>
      <c r="H23" s="1">
        <v>18</v>
      </c>
      <c r="I23" s="2" t="s">
        <v>44</v>
      </c>
      <c r="J23" s="2">
        <v>0</v>
      </c>
      <c r="K23" s="2">
        <v>600000</v>
      </c>
      <c r="L23" s="2">
        <v>10440</v>
      </c>
      <c r="M23" s="2">
        <v>600000</v>
      </c>
      <c r="N23" s="2">
        <v>630000</v>
      </c>
    </row>
    <row r="24" spans="1:14" ht="15.75">
      <c r="A24" s="1"/>
      <c r="B24" s="2"/>
      <c r="C24" s="2"/>
      <c r="D24" s="2"/>
      <c r="E24" s="2"/>
      <c r="F24" s="2"/>
      <c r="G24" s="2"/>
      <c r="H24" s="1">
        <v>19</v>
      </c>
      <c r="I24" s="2" t="s">
        <v>45</v>
      </c>
      <c r="J24" s="2">
        <v>0</v>
      </c>
      <c r="K24" s="2">
        <v>200000</v>
      </c>
      <c r="L24" s="2">
        <v>60000</v>
      </c>
      <c r="M24" s="2">
        <v>200000</v>
      </c>
      <c r="N24" s="2">
        <v>210000</v>
      </c>
    </row>
    <row r="25" spans="1:14" ht="15.75">
      <c r="A25" s="1"/>
      <c r="B25" s="2"/>
      <c r="C25" s="2"/>
      <c r="D25" s="2"/>
      <c r="E25" s="2"/>
      <c r="F25" s="2"/>
      <c r="G25" s="2"/>
      <c r="H25" s="1">
        <v>20</v>
      </c>
      <c r="I25" s="2" t="s">
        <v>46</v>
      </c>
      <c r="J25" s="2">
        <v>300000</v>
      </c>
      <c r="K25" s="2">
        <v>600000</v>
      </c>
      <c r="L25" s="2">
        <v>125000</v>
      </c>
      <c r="M25" s="2">
        <v>600000</v>
      </c>
      <c r="N25" s="2">
        <v>630000</v>
      </c>
    </row>
    <row r="26" spans="1:14" ht="15.75">
      <c r="A26" s="1"/>
      <c r="B26" s="2"/>
      <c r="C26" s="2"/>
      <c r="D26" s="2"/>
      <c r="E26" s="2"/>
      <c r="F26" s="2"/>
      <c r="G26" s="2"/>
      <c r="H26" s="1">
        <v>21</v>
      </c>
      <c r="I26" s="2" t="s">
        <v>47</v>
      </c>
      <c r="J26" s="2">
        <v>100000</v>
      </c>
      <c r="K26" s="2">
        <v>600000</v>
      </c>
      <c r="L26" s="2">
        <v>5760</v>
      </c>
      <c r="M26" s="2">
        <v>600000</v>
      </c>
      <c r="N26" s="2">
        <v>630000</v>
      </c>
    </row>
    <row r="27" spans="1:14" ht="31.5">
      <c r="A27" s="1"/>
      <c r="B27" s="2"/>
      <c r="C27" s="2"/>
      <c r="D27" s="2"/>
      <c r="E27" s="2"/>
      <c r="F27" s="2"/>
      <c r="G27" s="2"/>
      <c r="H27" s="1">
        <v>22</v>
      </c>
      <c r="I27" s="13" t="s">
        <v>49</v>
      </c>
      <c r="J27" s="2">
        <v>1192377</v>
      </c>
      <c r="K27" s="2">
        <v>15000000</v>
      </c>
      <c r="L27" s="2">
        <v>610793</v>
      </c>
      <c r="M27" s="2">
        <v>1300000</v>
      </c>
      <c r="N27" s="2">
        <v>1300000</v>
      </c>
    </row>
    <row r="28" spans="1:14" ht="15.75">
      <c r="A28" s="1"/>
      <c r="B28" s="2"/>
      <c r="C28" s="2"/>
      <c r="D28" s="2"/>
      <c r="E28" s="2"/>
      <c r="F28" s="2"/>
      <c r="G28" s="2"/>
      <c r="H28" s="1">
        <v>23</v>
      </c>
      <c r="I28" s="13" t="s">
        <v>51</v>
      </c>
      <c r="J28" s="15">
        <v>4418322</v>
      </c>
      <c r="K28" s="2">
        <v>6500000</v>
      </c>
      <c r="L28" s="2">
        <v>1712241</v>
      </c>
      <c r="M28" s="2">
        <v>6500000</v>
      </c>
      <c r="N28" s="2">
        <v>6825000</v>
      </c>
    </row>
    <row r="29" spans="1:14" ht="15.75">
      <c r="A29" s="1"/>
      <c r="B29" s="2"/>
      <c r="C29" s="2"/>
      <c r="D29" s="2"/>
      <c r="E29" s="2"/>
      <c r="F29" s="2"/>
      <c r="G29" s="2"/>
      <c r="H29" s="1">
        <v>24</v>
      </c>
      <c r="I29" s="13" t="s">
        <v>52</v>
      </c>
      <c r="J29" s="2">
        <v>145100</v>
      </c>
      <c r="K29" s="2">
        <v>300000</v>
      </c>
      <c r="L29" s="2">
        <v>125006</v>
      </c>
      <c r="M29" s="2">
        <v>300000</v>
      </c>
      <c r="N29" s="2">
        <v>315000</v>
      </c>
    </row>
    <row r="30" spans="1:14" ht="15.75">
      <c r="A30" s="1"/>
      <c r="B30" s="2"/>
      <c r="C30" s="2"/>
      <c r="D30" s="2"/>
      <c r="E30" s="2"/>
      <c r="F30" s="2"/>
      <c r="G30" s="2"/>
      <c r="H30" s="1">
        <v>25</v>
      </c>
      <c r="I30" s="13" t="s">
        <v>53</v>
      </c>
      <c r="J30" s="2">
        <v>180673</v>
      </c>
      <c r="K30" s="2">
        <v>1500000</v>
      </c>
      <c r="L30" s="2">
        <v>104232</v>
      </c>
      <c r="M30" s="2">
        <v>1500000</v>
      </c>
      <c r="N30" s="2">
        <v>1575000</v>
      </c>
    </row>
    <row r="31" spans="1:14" ht="15.75">
      <c r="A31" s="1"/>
      <c r="B31" s="2"/>
      <c r="C31" s="2"/>
      <c r="D31" s="2"/>
      <c r="E31" s="2"/>
      <c r="F31" s="2"/>
      <c r="G31" s="2"/>
      <c r="H31" s="1">
        <v>26</v>
      </c>
      <c r="I31" s="13" t="s">
        <v>54</v>
      </c>
      <c r="J31" s="2">
        <v>232732</v>
      </c>
      <c r="K31" s="2">
        <v>300000</v>
      </c>
      <c r="L31" s="2">
        <v>61576</v>
      </c>
      <c r="M31" s="2">
        <v>400000</v>
      </c>
      <c r="N31" s="2">
        <v>420000</v>
      </c>
    </row>
    <row r="32" spans="1:14" ht="31.5">
      <c r="A32" s="1"/>
      <c r="B32" s="2"/>
      <c r="C32" s="2"/>
      <c r="D32" s="2"/>
      <c r="E32" s="2"/>
      <c r="F32" s="2"/>
      <c r="G32" s="2"/>
      <c r="H32" s="1">
        <v>27</v>
      </c>
      <c r="I32" s="13" t="s">
        <v>75</v>
      </c>
      <c r="J32" s="2">
        <v>26000</v>
      </c>
      <c r="K32" s="2">
        <v>3000000</v>
      </c>
      <c r="L32" s="2">
        <v>0</v>
      </c>
      <c r="M32" s="2">
        <v>3000000</v>
      </c>
      <c r="N32" s="2">
        <v>3150000</v>
      </c>
    </row>
    <row r="33" spans="1:14" ht="15.75">
      <c r="A33" s="1"/>
      <c r="B33" s="2"/>
      <c r="C33" s="2"/>
      <c r="D33" s="2"/>
      <c r="E33" s="2"/>
      <c r="F33" s="2"/>
      <c r="G33" s="2"/>
      <c r="H33" s="1">
        <v>28</v>
      </c>
      <c r="I33" s="13" t="s">
        <v>76</v>
      </c>
      <c r="J33" s="2">
        <v>1980</v>
      </c>
      <c r="K33" s="2">
        <v>300000</v>
      </c>
      <c r="L33" s="2">
        <v>4150</v>
      </c>
      <c r="M33" s="2">
        <v>300000</v>
      </c>
      <c r="N33" s="2">
        <v>315000</v>
      </c>
    </row>
    <row r="34" spans="1:14" ht="15.75">
      <c r="A34" s="1"/>
      <c r="B34" s="2"/>
      <c r="C34" s="2"/>
      <c r="D34" s="2"/>
      <c r="E34" s="2"/>
      <c r="F34" s="2"/>
      <c r="G34" s="2"/>
      <c r="H34" s="1">
        <v>29</v>
      </c>
      <c r="I34" s="13" t="s">
        <v>77</v>
      </c>
      <c r="J34" s="2">
        <v>194438</v>
      </c>
      <c r="K34" s="2">
        <v>200000</v>
      </c>
      <c r="L34" s="2">
        <v>0</v>
      </c>
      <c r="M34" s="2">
        <v>200000</v>
      </c>
      <c r="N34" s="2">
        <v>210000</v>
      </c>
    </row>
    <row r="35" spans="1:14" ht="15.75">
      <c r="A35" s="1"/>
      <c r="B35" s="16" t="s">
        <v>56</v>
      </c>
      <c r="C35" s="17">
        <f>SUM(C6:C34)</f>
        <v>144761420</v>
      </c>
      <c r="D35" s="17">
        <f>SUM(D6:D34)</f>
        <v>155040000</v>
      </c>
      <c r="E35" s="17">
        <f>SUM(E6:E34)</f>
        <v>17349281</v>
      </c>
      <c r="F35" s="17">
        <f>SUM(F6:F34)</f>
        <v>159920000</v>
      </c>
      <c r="G35" s="17">
        <f>SUM(G6:G34)</f>
        <v>170030000</v>
      </c>
      <c r="H35" s="1"/>
      <c r="I35" s="16" t="s">
        <v>56</v>
      </c>
      <c r="J35" s="17">
        <f>SUM(J6:J34)</f>
        <v>90701183</v>
      </c>
      <c r="K35" s="17">
        <f>SUM(K6:K34)</f>
        <v>219240000</v>
      </c>
      <c r="L35" s="17">
        <f>SUM(L6:L34)</f>
        <v>32673008</v>
      </c>
      <c r="M35" s="17">
        <f>SUM(M6:M34)</f>
        <v>182640000</v>
      </c>
      <c r="N35" s="17">
        <f>SUM(N6:N34)</f>
        <v>192850000</v>
      </c>
    </row>
    <row r="36" spans="1:14" ht="15.75">
      <c r="A36" s="1"/>
      <c r="B36" s="2" t="s">
        <v>57</v>
      </c>
      <c r="C36" s="2">
        <f>C37-C35</f>
        <v>0</v>
      </c>
      <c r="D36" s="2">
        <f>D37-D35</f>
        <v>64200000</v>
      </c>
      <c r="E36" s="2">
        <f>E37-E35</f>
        <v>15323727</v>
      </c>
      <c r="F36" s="2">
        <f>F37-F35</f>
        <v>22720000</v>
      </c>
      <c r="G36" s="2">
        <f>G37-G35</f>
        <v>22820000</v>
      </c>
      <c r="H36" s="1"/>
      <c r="I36" s="2" t="s">
        <v>58</v>
      </c>
      <c r="J36" s="2">
        <f>J37-J35</f>
        <v>54060237</v>
      </c>
      <c r="K36" s="2">
        <f>K37-K35</f>
        <v>0</v>
      </c>
      <c r="L36" s="2">
        <f>L37-L35</f>
        <v>0</v>
      </c>
      <c r="M36" s="2">
        <f>M37-M35</f>
        <v>0</v>
      </c>
      <c r="N36" s="2">
        <f>N37-N35</f>
        <v>0</v>
      </c>
    </row>
    <row r="37" spans="1:14" ht="15.75">
      <c r="A37" s="1"/>
      <c r="B37" s="16" t="s">
        <v>59</v>
      </c>
      <c r="C37" s="17">
        <f>C35</f>
        <v>144761420</v>
      </c>
      <c r="D37" s="17">
        <f>K35</f>
        <v>219240000</v>
      </c>
      <c r="E37" s="17">
        <f>L35</f>
        <v>32673008</v>
      </c>
      <c r="F37" s="17">
        <f>M35</f>
        <v>182640000</v>
      </c>
      <c r="G37" s="17">
        <f>N35</f>
        <v>192850000</v>
      </c>
      <c r="H37" s="17"/>
      <c r="I37" s="16" t="s">
        <v>60</v>
      </c>
      <c r="J37" s="16">
        <f>C35</f>
        <v>144761420</v>
      </c>
      <c r="K37" s="16">
        <f>K35</f>
        <v>219240000</v>
      </c>
      <c r="L37" s="16">
        <f>L35</f>
        <v>32673008</v>
      </c>
      <c r="M37" s="16">
        <f>M35</f>
        <v>182640000</v>
      </c>
      <c r="N37" s="16">
        <f>N35</f>
        <v>192850000</v>
      </c>
    </row>
  </sheetData>
  <sheetProtection selectLockedCells="1" selectUnlockedCells="1"/>
  <mergeCells count="3">
    <mergeCell ref="A1:N1"/>
    <mergeCell ref="A2:G2"/>
    <mergeCell ref="I2:N2"/>
  </mergeCells>
  <printOptions/>
  <pageMargins left="1" right="1" top="1" bottom="1" header="0.5118055555555555" footer="0.5118055555555555"/>
  <pageSetup horizontalDpi="300" verticalDpi="300" orientation="portrait" paperSize="9" scale="84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28125" defaultRowHeight="12.75"/>
  <cols>
    <col min="1" max="16384" width="9.28125" style="24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2017-03-23T05:59:04Z</dcterms:modified>
  <cp:category/>
  <cp:version/>
  <cp:contentType/>
  <cp:contentStatus/>
</cp:coreProperties>
</file>